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G+ 2018-2020" sheetId="1" r:id="rId1"/>
    <sheet name="Gram - 2018-2020" sheetId="2" r:id="rId2"/>
    <sheet name="Sheet3" sheetId="3" r:id="rId3"/>
  </sheets>
  <definedNames>
    <definedName name="_xlnm.Print_Area" localSheetId="0">'G+ 2018-2020'!$A$1:$BE$29</definedName>
    <definedName name="_xlnm.Print_Area" localSheetId="1">'Gram - 2018-2020'!$A$1:$V$32</definedName>
  </definedNames>
  <calcPr calcId="145621"/>
</workbook>
</file>

<file path=xl/calcChain.xml><?xml version="1.0" encoding="utf-8"?>
<calcChain xmlns="http://schemas.openxmlformats.org/spreadsheetml/2006/main">
  <c r="B23" i="2" l="1"/>
  <c r="C21" i="2" s="1"/>
  <c r="B30" i="2"/>
  <c r="C27" i="2" s="1"/>
  <c r="C29" i="2" l="1"/>
  <c r="C22" i="2"/>
  <c r="C28" i="2"/>
  <c r="S30" i="2" s="1"/>
  <c r="C20" i="2"/>
  <c r="B18" i="2"/>
  <c r="C17" i="2" s="1"/>
  <c r="B14" i="2"/>
  <c r="C11" i="2" s="1"/>
  <c r="B10" i="2"/>
  <c r="C7" i="2" s="1"/>
  <c r="C9" i="2" l="1"/>
  <c r="L30" i="2"/>
  <c r="R30" i="2"/>
  <c r="V30" i="2"/>
  <c r="C12" i="2"/>
  <c r="N30" i="2"/>
  <c r="M30" i="2"/>
  <c r="C8" i="2"/>
  <c r="C13" i="2"/>
  <c r="V14" i="2" s="1"/>
  <c r="Q30" i="2"/>
  <c r="C15" i="2"/>
  <c r="V23" i="2"/>
  <c r="J23" i="2"/>
  <c r="R23" i="2"/>
  <c r="M23" i="2"/>
  <c r="I23" i="2"/>
  <c r="E23" i="2"/>
  <c r="P23" i="2"/>
  <c r="L23" i="2"/>
  <c r="H23" i="2"/>
  <c r="D23" i="2"/>
  <c r="U23" i="2"/>
  <c r="K23" i="2"/>
  <c r="G23" i="2"/>
  <c r="S23" i="2"/>
  <c r="N23" i="2"/>
  <c r="C16" i="2"/>
  <c r="B29" i="1"/>
  <c r="C26" i="1" s="1"/>
  <c r="B24" i="1"/>
  <c r="C21" i="1" s="1"/>
  <c r="B20" i="1"/>
  <c r="C17" i="1" s="1"/>
  <c r="B16" i="1"/>
  <c r="C13" i="1" s="1"/>
  <c r="B12" i="1"/>
  <c r="C9" i="1" s="1"/>
  <c r="U10" i="2" l="1"/>
  <c r="M14" i="2"/>
  <c r="Q18" i="2"/>
  <c r="V10" i="2"/>
  <c r="E10" i="2"/>
  <c r="R10" i="2"/>
  <c r="G10" i="2"/>
  <c r="L10" i="2"/>
  <c r="J10" i="2"/>
  <c r="H10" i="2"/>
  <c r="D18" i="2"/>
  <c r="C22" i="1"/>
  <c r="C23" i="1"/>
  <c r="L18" i="2"/>
  <c r="I10" i="2"/>
  <c r="T10" i="2"/>
  <c r="C28" i="1"/>
  <c r="C27" i="1"/>
  <c r="U14" i="2"/>
  <c r="P14" i="2"/>
  <c r="R14" i="2"/>
  <c r="P10" i="2"/>
  <c r="S10" i="2"/>
  <c r="M10" i="2"/>
  <c r="K10" i="2"/>
  <c r="N14" i="2"/>
  <c r="S18" i="2"/>
  <c r="N10" i="2"/>
  <c r="Q14" i="2"/>
  <c r="D10" i="2"/>
  <c r="Q10" i="2"/>
  <c r="T14" i="2"/>
  <c r="N18" i="2"/>
  <c r="M18" i="2"/>
  <c r="V18" i="2"/>
  <c r="R18" i="2"/>
  <c r="J18" i="2"/>
  <c r="I18" i="2"/>
  <c r="U18" i="2"/>
  <c r="T18" i="2"/>
  <c r="P18" i="2"/>
  <c r="K18" i="2"/>
  <c r="H18" i="2"/>
  <c r="G18" i="2"/>
  <c r="C18" i="1"/>
  <c r="C10" i="1"/>
  <c r="C19" i="1"/>
  <c r="C15" i="1"/>
  <c r="C11" i="1"/>
  <c r="C14" i="1"/>
  <c r="G20" i="1" l="1"/>
  <c r="W24" i="1"/>
  <c r="E24" i="1"/>
  <c r="T16" i="1"/>
  <c r="V29" i="1"/>
  <c r="T24" i="1"/>
  <c r="V24" i="1"/>
  <c r="AA24" i="1"/>
  <c r="L24" i="1"/>
  <c r="M24" i="1"/>
  <c r="X24" i="1"/>
  <c r="AA20" i="1"/>
  <c r="S16" i="1"/>
  <c r="D12" i="1"/>
  <c r="T20" i="1"/>
  <c r="L20" i="1"/>
  <c r="X16" i="1"/>
  <c r="V20" i="1"/>
  <c r="Y16" i="1"/>
  <c r="Z20" i="1"/>
  <c r="W16" i="1"/>
  <c r="M20" i="1"/>
  <c r="S20" i="1"/>
  <c r="U20" i="1"/>
  <c r="W20" i="1"/>
  <c r="J12" i="1"/>
  <c r="AA16" i="1"/>
  <c r="F20" i="1"/>
  <c r="N20" i="1"/>
  <c r="V16" i="1"/>
  <c r="J20" i="1"/>
  <c r="X20" i="1"/>
  <c r="Y20" i="1"/>
  <c r="D20" i="1"/>
  <c r="G12" i="1"/>
  <c r="S12" i="1"/>
  <c r="M12" i="1"/>
  <c r="N12" i="1"/>
  <c r="R12" i="1"/>
  <c r="T12" i="1"/>
  <c r="L12" i="1"/>
  <c r="U12" i="1"/>
  <c r="V12" i="1"/>
  <c r="W12" i="1"/>
  <c r="X12" i="1"/>
  <c r="Z16" i="1"/>
  <c r="AA12" i="1"/>
  <c r="Y12" i="1"/>
  <c r="Z12" i="1"/>
  <c r="F12" i="1"/>
</calcChain>
</file>

<file path=xl/sharedStrings.xml><?xml version="1.0" encoding="utf-8"?>
<sst xmlns="http://schemas.openxmlformats.org/spreadsheetml/2006/main" count="279" uniqueCount="103">
  <si>
    <t>Percent Susceptible</t>
  </si>
  <si>
    <t>Denotes Drug Of Choice</t>
  </si>
  <si>
    <t>Penicillins</t>
  </si>
  <si>
    <t>Ceph</t>
  </si>
  <si>
    <t>FQs</t>
  </si>
  <si>
    <t>Other</t>
  </si>
  <si>
    <t># of Specimens</t>
  </si>
  <si>
    <t>Amp/Sulbactam</t>
  </si>
  <si>
    <t>Ampicillin</t>
  </si>
  <si>
    <t>Amox/Clav</t>
  </si>
  <si>
    <t>Oxacillin</t>
  </si>
  <si>
    <t>Pipercillin/Taz</t>
  </si>
  <si>
    <t>Cefazolin</t>
  </si>
  <si>
    <t>Ceftriaxone</t>
  </si>
  <si>
    <t>Cefepime</t>
  </si>
  <si>
    <t>Ciprofloxacin</t>
  </si>
  <si>
    <t>Levofloxacin</t>
  </si>
  <si>
    <t>Moxifloxacin</t>
  </si>
  <si>
    <t>Ertapenem</t>
  </si>
  <si>
    <t>Meropenem</t>
  </si>
  <si>
    <t>Imipenem/Cilastin</t>
  </si>
  <si>
    <t>Erythromycin</t>
  </si>
  <si>
    <t>Clindamycin</t>
  </si>
  <si>
    <t>Daptomycin*</t>
  </si>
  <si>
    <t>Gentamicin</t>
  </si>
  <si>
    <t>Linezolid</t>
  </si>
  <si>
    <t>Nitrofurantoin</t>
  </si>
  <si>
    <t>Rifampin</t>
  </si>
  <si>
    <t>Tetracycline</t>
  </si>
  <si>
    <t>Trimeth/Sulfa</t>
  </si>
  <si>
    <t>Vancomycin</t>
  </si>
  <si>
    <t xml:space="preserve"> </t>
  </si>
  <si>
    <t># isolates</t>
  </si>
  <si>
    <t>Cephalosporins</t>
  </si>
  <si>
    <t>AG</t>
  </si>
  <si>
    <t>Cefoxitin</t>
  </si>
  <si>
    <t>Ceftazidime</t>
  </si>
  <si>
    <t>Aztreonam</t>
  </si>
  <si>
    <t>Enterobacter clocae 2017</t>
  </si>
  <si>
    <t>Enterobacter clocae 2015</t>
  </si>
  <si>
    <t>Enterobacter clocae 2016</t>
  </si>
  <si>
    <t>Lincoln Hospital District #3 Antibiogram 2021</t>
  </si>
  <si>
    <t>MSSA 2020</t>
  </si>
  <si>
    <t>MSSA 2019</t>
  </si>
  <si>
    <t>MSSA 2018</t>
  </si>
  <si>
    <t>MRSA 2020</t>
  </si>
  <si>
    <t>MRSA 2019</t>
  </si>
  <si>
    <t>MRSA 2018</t>
  </si>
  <si>
    <t>x</t>
  </si>
  <si>
    <t>% OF TOTAL SPEC.</t>
  </si>
  <si>
    <t>Enterrococcus Total</t>
  </si>
  <si>
    <t>Enterrococcus  VRE 2019</t>
  </si>
  <si>
    <t>Gram-Positive             (2018-2020)</t>
  </si>
  <si>
    <t>Group B Strep 2018</t>
  </si>
  <si>
    <t>Group B Strep 2019</t>
  </si>
  <si>
    <t>Group B Strep 2020</t>
  </si>
  <si>
    <t>Susceptibility to all PCN &amp; Cephalosporins can be assumed</t>
  </si>
  <si>
    <t>Susceptible to all PCN &amp; Cephalosporins</t>
  </si>
  <si>
    <t>Variable Susc.</t>
  </si>
  <si>
    <t>Not Recom.</t>
  </si>
  <si>
    <t>Staph Epi 2018</t>
  </si>
  <si>
    <t>Staph Epi 2019</t>
  </si>
  <si>
    <t>Staph Epi 2020</t>
  </si>
  <si>
    <t>Escherichia coli 2018</t>
  </si>
  <si>
    <t>Escherichia coli 2020</t>
  </si>
  <si>
    <t>Escherichia coli 2019</t>
  </si>
  <si>
    <t>E. Coli ESBL 2018</t>
  </si>
  <si>
    <t>E. Coli ESBL 2019</t>
  </si>
  <si>
    <t>Klebsiella pneumonia 2018</t>
  </si>
  <si>
    <t>Klebsiella pneumonia 2019</t>
  </si>
  <si>
    <t>Klebsiella pneumonia 2020</t>
  </si>
  <si>
    <t>Gram Negative                                       (2018-2020)</t>
  </si>
  <si>
    <t>Pseudomonas aeruginosa 2018</t>
  </si>
  <si>
    <t>Pseudomonas aeruginosa 2019</t>
  </si>
  <si>
    <t>Pseudomonas aeruginosa 2020</t>
  </si>
  <si>
    <t>Enterobacter clocae</t>
  </si>
  <si>
    <t>Proteus mirabilis 2018</t>
  </si>
  <si>
    <t>Proteus mirabilis 2019</t>
  </si>
  <si>
    <t>Proteus mirabilis 2020</t>
  </si>
  <si>
    <t>is proteus always R to nitrofurantoin??</t>
  </si>
  <si>
    <t>Klebsiella R to Trimeth/sulfa</t>
  </si>
  <si>
    <t>E. Coli ESBL 2020</t>
  </si>
  <si>
    <t>Enterrococcus faecalis 2018</t>
  </si>
  <si>
    <t>Enterrococcus faecalis 2019</t>
  </si>
  <si>
    <t>Enterrococcus faecalis 2020</t>
  </si>
  <si>
    <t>Klebsiella Pneumo ESBL 2018</t>
  </si>
  <si>
    <t>Carbapenem</t>
  </si>
  <si>
    <t>NR</t>
  </si>
  <si>
    <t>NR = Not Reported on LHD3 Panel</t>
  </si>
  <si>
    <t>Carba- penem</t>
  </si>
  <si>
    <t>X</t>
  </si>
  <si>
    <t>Caution d/t Resistance</t>
  </si>
  <si>
    <r>
      <t xml:space="preserve">Staph Epidermidis*                  </t>
    </r>
    <r>
      <rPr>
        <i/>
        <sz val="10"/>
        <rFont val="Arial"/>
        <family val="2"/>
      </rPr>
      <t xml:space="preserve"> (46% are Methicillin Resistant Staph Epi)</t>
    </r>
  </si>
  <si>
    <t>&lt; 30 Isolates -- Sensitivity can not be calculated accurately</t>
  </si>
  <si>
    <t>Escherichia coli</t>
  </si>
  <si>
    <t>E. Coli ESBL</t>
  </si>
  <si>
    <t>Klebsiella pneumonia</t>
  </si>
  <si>
    <t>Proteus mirabilis</t>
  </si>
  <si>
    <t>Pseudomonas aeruginosa</t>
  </si>
  <si>
    <t>Group B Strep</t>
  </si>
  <si>
    <t>S*</t>
  </si>
  <si>
    <t>MRSA</t>
  </si>
  <si>
    <r>
      <t>MSSA*</t>
    </r>
    <r>
      <rPr>
        <b/>
        <i/>
        <sz val="9"/>
        <rFont val="Arial"/>
        <family val="2"/>
      </rPr>
      <t>Assumed Sensitivity -- NOT reported on LHD3 panel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</si>
</sst>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name val="Arial"/>
      <family val="2"/>
    </font>
    <font>
      <b/>
      <i/>
      <u/>
      <sz val="10"/>
      <name val="Arial"/>
      <family val="2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Horizontal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6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textRotation="90"/>
    </xf>
    <xf numFmtId="0" fontId="7" fillId="3" borderId="16" xfId="0" applyFont="1" applyFill="1" applyBorder="1" applyAlignment="1">
      <alignment horizontal="center" textRotation="90"/>
    </xf>
    <xf numFmtId="0" fontId="7" fillId="3" borderId="17" xfId="0" applyFont="1" applyFill="1" applyBorder="1" applyAlignment="1">
      <alignment horizontal="center" textRotation="90"/>
    </xf>
    <xf numFmtId="0" fontId="7" fillId="3" borderId="18" xfId="0" applyFont="1" applyFill="1" applyBorder="1" applyAlignment="1">
      <alignment horizontal="center" textRotation="90"/>
    </xf>
    <xf numFmtId="0" fontId="7" fillId="3" borderId="19" xfId="0" applyFont="1" applyFill="1" applyBorder="1" applyAlignment="1">
      <alignment horizontal="center" textRotation="90"/>
    </xf>
    <xf numFmtId="0" fontId="7" fillId="3" borderId="20" xfId="0" applyFont="1" applyFill="1" applyBorder="1" applyAlignment="1">
      <alignment horizontal="center" textRotation="90"/>
    </xf>
    <xf numFmtId="0" fontId="10" fillId="0" borderId="0" xfId="0" applyFont="1"/>
    <xf numFmtId="0" fontId="0" fillId="4" borderId="23" xfId="0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0" fillId="4" borderId="0" xfId="0" applyFill="1"/>
    <xf numFmtId="0" fontId="10" fillId="4" borderId="0" xfId="0" applyFont="1" applyFill="1"/>
    <xf numFmtId="0" fontId="12" fillId="4" borderId="22" xfId="0" applyFont="1" applyFill="1" applyBorder="1" applyAlignment="1">
      <alignment vertical="center"/>
    </xf>
    <xf numFmtId="0" fontId="7" fillId="4" borderId="2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7" fillId="4" borderId="2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14" xfId="0" applyFont="1" applyFill="1" applyBorder="1" applyAlignment="1">
      <alignment vertical="center"/>
    </xf>
    <xf numFmtId="0" fontId="0" fillId="5" borderId="0" xfId="0" applyFill="1"/>
    <xf numFmtId="0" fontId="12" fillId="4" borderId="27" xfId="0" applyFont="1" applyFill="1" applyBorder="1" applyAlignment="1">
      <alignment vertical="center"/>
    </xf>
    <xf numFmtId="0" fontId="7" fillId="4" borderId="2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1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13" fillId="0" borderId="0" xfId="0" applyFont="1" applyBorder="1" applyAlignment="1">
      <alignment horizontal="center" vertical="center" wrapText="1"/>
    </xf>
    <xf numFmtId="0" fontId="0" fillId="7" borderId="0" xfId="0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32" xfId="0" applyFont="1" applyFill="1" applyBorder="1" applyAlignment="1">
      <alignment horizontal="center" textRotation="90"/>
    </xf>
    <xf numFmtId="0" fontId="7" fillId="3" borderId="33" xfId="0" applyFont="1" applyFill="1" applyBorder="1" applyAlignment="1">
      <alignment horizontal="center" textRotation="90"/>
    </xf>
    <xf numFmtId="0" fontId="7" fillId="3" borderId="34" xfId="0" applyFont="1" applyFill="1" applyBorder="1" applyAlignment="1">
      <alignment horizontal="center" textRotation="90"/>
    </xf>
    <xf numFmtId="0" fontId="14" fillId="3" borderId="34" xfId="0" applyFont="1" applyFill="1" applyBorder="1" applyAlignment="1">
      <alignment horizontal="center" textRotation="90"/>
    </xf>
    <xf numFmtId="0" fontId="7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37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vertical="center"/>
    </xf>
    <xf numFmtId="0" fontId="0" fillId="0" borderId="38" xfId="0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0" fontId="15" fillId="4" borderId="38" xfId="0" applyFont="1" applyFill="1" applyBorder="1" applyAlignment="1">
      <alignment vertical="center"/>
    </xf>
    <xf numFmtId="0" fontId="3" fillId="4" borderId="38" xfId="0" applyFont="1" applyFill="1" applyBorder="1" applyAlignment="1">
      <alignment horizontal="center" vertical="center"/>
    </xf>
    <xf numFmtId="0" fontId="0" fillId="4" borderId="38" xfId="0" applyFill="1" applyBorder="1" applyAlignment="1">
      <alignment vertical="center"/>
    </xf>
    <xf numFmtId="0" fontId="9" fillId="4" borderId="38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 textRotation="90"/>
    </xf>
    <xf numFmtId="0" fontId="12" fillId="4" borderId="38" xfId="0" applyFon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12" fillId="4" borderId="22" xfId="0" applyFont="1" applyFill="1" applyBorder="1"/>
    <xf numFmtId="0" fontId="0" fillId="4" borderId="18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textRotation="90" wrapText="1"/>
    </xf>
    <xf numFmtId="1" fontId="1" fillId="4" borderId="14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2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top"/>
    </xf>
    <xf numFmtId="0" fontId="12" fillId="4" borderId="14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7" fillId="3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textRotation="90" wrapText="1"/>
    </xf>
    <xf numFmtId="0" fontId="0" fillId="4" borderId="42" xfId="0" applyFill="1" applyBorder="1" applyAlignment="1"/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49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1" fontId="1" fillId="4" borderId="49" xfId="0" applyNumberFormat="1" applyFont="1" applyFill="1" applyBorder="1" applyAlignment="1">
      <alignment horizontal="center" vertical="center"/>
    </xf>
    <xf numFmtId="1" fontId="1" fillId="4" borderId="48" xfId="0" applyNumberFormat="1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1" fontId="1" fillId="3" borderId="49" xfId="0" applyNumberFormat="1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textRotation="90"/>
    </xf>
    <xf numFmtId="1" fontId="1" fillId="3" borderId="48" xfId="0" applyNumberFormat="1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4" borderId="49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" borderId="48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textRotation="90"/>
    </xf>
    <xf numFmtId="0" fontId="0" fillId="0" borderId="55" xfId="0" applyFill="1" applyBorder="1" applyAlignment="1">
      <alignment horizontal="center" vertical="center"/>
    </xf>
    <xf numFmtId="1" fontId="1" fillId="4" borderId="55" xfId="0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1" fontId="1" fillId="3" borderId="55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1" fontId="1" fillId="2" borderId="49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48" xfId="0" applyNumberFormat="1" applyFont="1" applyFill="1" applyBorder="1" applyAlignment="1">
      <alignment horizontal="center" vertical="center"/>
    </xf>
    <xf numFmtId="1" fontId="1" fillId="9" borderId="48" xfId="0" applyNumberFormat="1" applyFont="1" applyFill="1" applyBorder="1" applyAlignment="1">
      <alignment horizontal="center" vertical="center"/>
    </xf>
    <xf numFmtId="1" fontId="1" fillId="9" borderId="14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0" fillId="6" borderId="14" xfId="0" applyFill="1" applyBorder="1" applyAlignment="1">
      <alignment vertical="center"/>
    </xf>
    <xf numFmtId="0" fontId="7" fillId="4" borderId="46" xfId="0" applyFont="1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9" borderId="56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" fillId="4" borderId="57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1" fontId="1" fillId="4" borderId="58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1" fontId="25" fillId="4" borderId="30" xfId="0" applyNumberFormat="1" applyFont="1" applyFill="1" applyBorder="1" applyAlignment="1">
      <alignment horizontal="center" vertical="center"/>
    </xf>
    <xf numFmtId="1" fontId="25" fillId="4" borderId="18" xfId="0" applyNumberFormat="1" applyFont="1" applyFill="1" applyBorder="1" applyAlignment="1">
      <alignment horizontal="center" vertical="center"/>
    </xf>
    <xf numFmtId="1" fontId="25" fillId="4" borderId="48" xfId="0" applyNumberFormat="1" applyFont="1" applyFill="1" applyBorder="1" applyAlignment="1">
      <alignment horizontal="center" vertical="center"/>
    </xf>
    <xf numFmtId="1" fontId="25" fillId="4" borderId="24" xfId="0" applyNumberFormat="1" applyFont="1" applyFill="1" applyBorder="1" applyAlignment="1">
      <alignment horizontal="center" vertical="center"/>
    </xf>
    <xf numFmtId="1" fontId="25" fillId="2" borderId="18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vertical="center" wrapText="1"/>
    </xf>
    <xf numFmtId="0" fontId="23" fillId="4" borderId="12" xfId="0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9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0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1" fillId="9" borderId="50" xfId="0" applyFont="1" applyFill="1" applyBorder="1" applyAlignment="1">
      <alignment horizontal="center" vertical="center"/>
    </xf>
    <xf numFmtId="0" fontId="21" fillId="9" borderId="51" xfId="0" applyFont="1" applyFill="1" applyBorder="1" applyAlignment="1">
      <alignment horizontal="center" vertical="center"/>
    </xf>
    <xf numFmtId="0" fontId="21" fillId="9" borderId="52" xfId="0" applyFont="1" applyFill="1" applyBorder="1" applyAlignment="1">
      <alignment horizontal="center" vertical="center"/>
    </xf>
    <xf numFmtId="0" fontId="21" fillId="8" borderId="50" xfId="0" applyFont="1" applyFill="1" applyBorder="1" applyAlignment="1">
      <alignment horizontal="center" vertical="center"/>
    </xf>
    <xf numFmtId="0" fontId="21" fillId="8" borderId="51" xfId="0" applyFon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3" borderId="14" xfId="0" applyFont="1" applyFill="1" applyBorder="1" applyAlignment="1">
      <alignment horizontal="center" textRotation="90" wrapText="1"/>
    </xf>
    <xf numFmtId="0" fontId="16" fillId="3" borderId="26" xfId="0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textRotation="90" wrapText="1"/>
    </xf>
    <xf numFmtId="0" fontId="0" fillId="3" borderId="23" xfId="0" applyFill="1" applyBorder="1" applyAlignment="1"/>
    <xf numFmtId="0" fontId="0" fillId="3" borderId="31" xfId="0" applyFill="1" applyBorder="1" applyAlignment="1"/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left" vertical="center"/>
    </xf>
    <xf numFmtId="0" fontId="7" fillId="4" borderId="40" xfId="0" applyFont="1" applyFill="1" applyBorder="1" applyAlignment="1">
      <alignment horizontal="left" vertical="center"/>
    </xf>
    <xf numFmtId="0" fontId="7" fillId="4" borderId="41" xfId="0" applyFont="1" applyFill="1" applyBorder="1" applyAlignment="1">
      <alignment horizontal="left" vertical="center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10" fillId="4" borderId="39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left" vertical="center" wrapText="1"/>
    </xf>
    <xf numFmtId="2" fontId="10" fillId="0" borderId="0" xfId="0" applyNumberFormat="1" applyFont="1" applyAlignment="1">
      <alignment horizontal="left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30</xdr:row>
      <xdr:rowOff>0</xdr:rowOff>
    </xdr:from>
    <xdr:to>
      <xdr:col>6</xdr:col>
      <xdr:colOff>114300</xdr:colOff>
      <xdr:row>33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81350" y="4371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7</xdr:col>
      <xdr:colOff>38100</xdr:colOff>
      <xdr:row>34</xdr:row>
      <xdr:rowOff>9525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181350" y="4371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30</xdr:row>
      <xdr:rowOff>0</xdr:rowOff>
    </xdr:from>
    <xdr:to>
      <xdr:col>6</xdr:col>
      <xdr:colOff>114300</xdr:colOff>
      <xdr:row>33</xdr:row>
      <xdr:rowOff>114300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181350" y="43719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0"/>
  <sheetViews>
    <sheetView tabSelected="1" zoomScaleNormal="100" workbookViewId="0">
      <selection activeCell="A8" sqref="A8"/>
    </sheetView>
  </sheetViews>
  <sheetFormatPr defaultRowHeight="15" x14ac:dyDescent="0.25"/>
  <cols>
    <col min="1" max="1" width="30.42578125" customWidth="1"/>
    <col min="2" max="2" width="6.42578125" customWidth="1"/>
    <col min="3" max="3" width="6" customWidth="1"/>
    <col min="4" max="29" width="4.28515625" customWidth="1"/>
  </cols>
  <sheetData>
    <row r="2" spans="1:57" ht="16.5" customHeight="1" x14ac:dyDescent="0.25"/>
    <row r="3" spans="1:57" ht="18" x14ac:dyDescent="0.25">
      <c r="A3" s="1" t="s">
        <v>41</v>
      </c>
      <c r="B3" s="2"/>
      <c r="C3" s="2"/>
    </row>
    <row r="4" spans="1:57" ht="18.75" customHeight="1" x14ac:dyDescent="0.25">
      <c r="B4" s="3" t="s">
        <v>0</v>
      </c>
      <c r="C4" s="3"/>
      <c r="F4" s="212" t="s">
        <v>1</v>
      </c>
      <c r="G4" s="212"/>
      <c r="H4" s="212"/>
      <c r="I4" s="212"/>
      <c r="J4" s="212"/>
      <c r="K4" s="212"/>
      <c r="L4" s="212"/>
      <c r="M4" s="212"/>
      <c r="N4" s="225" t="s">
        <v>91</v>
      </c>
      <c r="O4" s="225"/>
      <c r="P4" s="225"/>
      <c r="Q4" s="225"/>
      <c r="R4" s="225"/>
      <c r="S4" s="225"/>
      <c r="T4" s="225"/>
    </row>
    <row r="5" spans="1:57" ht="15.75" thickBot="1" x14ac:dyDescent="0.3"/>
    <row r="6" spans="1:57" ht="18" customHeight="1" x14ac:dyDescent="0.25">
      <c r="A6" s="259" t="s">
        <v>88</v>
      </c>
      <c r="B6" s="248" t="s">
        <v>6</v>
      </c>
      <c r="C6" s="249" t="s">
        <v>49</v>
      </c>
      <c r="D6" s="213" t="s">
        <v>2</v>
      </c>
      <c r="E6" s="214"/>
      <c r="F6" s="214"/>
      <c r="G6" s="214"/>
      <c r="H6" s="215"/>
      <c r="I6" s="256" t="s">
        <v>3</v>
      </c>
      <c r="J6" s="257"/>
      <c r="K6" s="258"/>
      <c r="L6" s="219" t="s">
        <v>4</v>
      </c>
      <c r="M6" s="220"/>
      <c r="N6" s="221"/>
      <c r="O6" s="250" t="s">
        <v>86</v>
      </c>
      <c r="P6" s="251"/>
      <c r="Q6" s="252"/>
      <c r="R6" s="206" t="s">
        <v>5</v>
      </c>
      <c r="S6" s="207"/>
      <c r="T6" s="207"/>
      <c r="U6" s="207"/>
      <c r="V6" s="207"/>
      <c r="W6" s="207"/>
      <c r="X6" s="207"/>
      <c r="Y6" s="207"/>
      <c r="Z6" s="207"/>
      <c r="AA6" s="208"/>
    </row>
    <row r="7" spans="1:57" ht="15.75" thickBot="1" x14ac:dyDescent="0.3">
      <c r="A7" s="260"/>
      <c r="B7" s="248"/>
      <c r="C7" s="249"/>
      <c r="D7" s="216"/>
      <c r="E7" s="217"/>
      <c r="F7" s="217"/>
      <c r="G7" s="217"/>
      <c r="H7" s="218"/>
      <c r="I7" s="122">
        <v>1</v>
      </c>
      <c r="J7" s="123">
        <v>3</v>
      </c>
      <c r="K7" s="124">
        <v>4</v>
      </c>
      <c r="L7" s="222"/>
      <c r="M7" s="223"/>
      <c r="N7" s="224"/>
      <c r="O7" s="253"/>
      <c r="P7" s="254"/>
      <c r="Q7" s="255"/>
      <c r="R7" s="209"/>
      <c r="S7" s="210"/>
      <c r="T7" s="210"/>
      <c r="U7" s="210"/>
      <c r="V7" s="210"/>
      <c r="W7" s="210"/>
      <c r="X7" s="210"/>
      <c r="Y7" s="210"/>
      <c r="Z7" s="210"/>
      <c r="AA7" s="211"/>
    </row>
    <row r="8" spans="1:57" ht="99" customHeight="1" thickBot="1" x14ac:dyDescent="0.3">
      <c r="A8" s="125" t="s">
        <v>52</v>
      </c>
      <c r="B8" s="248"/>
      <c r="C8" s="249"/>
      <c r="D8" s="6" t="s">
        <v>7</v>
      </c>
      <c r="E8" s="7" t="s">
        <v>8</v>
      </c>
      <c r="F8" s="7" t="s">
        <v>9</v>
      </c>
      <c r="G8" s="7" t="s">
        <v>10</v>
      </c>
      <c r="H8" s="8" t="s">
        <v>11</v>
      </c>
      <c r="I8" s="6" t="s">
        <v>12</v>
      </c>
      <c r="J8" s="7" t="s">
        <v>13</v>
      </c>
      <c r="K8" s="8" t="s">
        <v>14</v>
      </c>
      <c r="L8" s="9" t="s">
        <v>15</v>
      </c>
      <c r="M8" s="10" t="s">
        <v>16</v>
      </c>
      <c r="N8" s="8" t="s">
        <v>17</v>
      </c>
      <c r="O8" s="6" t="s">
        <v>18</v>
      </c>
      <c r="P8" s="11" t="s">
        <v>19</v>
      </c>
      <c r="Q8" s="8" t="s">
        <v>20</v>
      </c>
      <c r="R8" s="9" t="s">
        <v>21</v>
      </c>
      <c r="S8" s="7" t="s">
        <v>22</v>
      </c>
      <c r="T8" s="7" t="s">
        <v>23</v>
      </c>
      <c r="U8" s="7" t="s">
        <v>24</v>
      </c>
      <c r="V8" s="7" t="s">
        <v>25</v>
      </c>
      <c r="W8" s="7" t="s">
        <v>26</v>
      </c>
      <c r="X8" s="7" t="s">
        <v>27</v>
      </c>
      <c r="Y8" s="7" t="s">
        <v>28</v>
      </c>
      <c r="Z8" s="7" t="s">
        <v>29</v>
      </c>
      <c r="AA8" s="8" t="s">
        <v>30</v>
      </c>
      <c r="AB8" s="147" t="s">
        <v>31</v>
      </c>
      <c r="AF8" s="12" t="s">
        <v>31</v>
      </c>
    </row>
    <row r="9" spans="1:57" s="16" customFormat="1" ht="22.5" customHeight="1" thickBot="1" x14ac:dyDescent="0.3">
      <c r="A9" s="80" t="s">
        <v>43</v>
      </c>
      <c r="B9" s="13">
        <v>31</v>
      </c>
      <c r="C9" s="88">
        <f>B9/$B$12</f>
        <v>0.34831460674157305</v>
      </c>
      <c r="D9" s="81">
        <v>94</v>
      </c>
      <c r="E9" s="14" t="s">
        <v>48</v>
      </c>
      <c r="F9" s="82">
        <v>100</v>
      </c>
      <c r="G9" s="82">
        <v>100</v>
      </c>
      <c r="H9" s="83" t="s">
        <v>48</v>
      </c>
      <c r="I9" s="81" t="s">
        <v>48</v>
      </c>
      <c r="J9" s="82">
        <v>100</v>
      </c>
      <c r="K9" s="83"/>
      <c r="L9" s="133">
        <v>84</v>
      </c>
      <c r="M9" s="15">
        <v>88</v>
      </c>
      <c r="N9" s="84">
        <v>89</v>
      </c>
      <c r="O9" s="81" t="s">
        <v>48</v>
      </c>
      <c r="P9" s="85" t="s">
        <v>48</v>
      </c>
      <c r="Q9" s="83"/>
      <c r="R9" s="133">
        <v>75</v>
      </c>
      <c r="S9" s="86">
        <v>82</v>
      </c>
      <c r="T9" s="82">
        <v>97</v>
      </c>
      <c r="U9" s="82">
        <v>97</v>
      </c>
      <c r="V9" s="82">
        <v>100</v>
      </c>
      <c r="W9" s="82">
        <v>100</v>
      </c>
      <c r="X9" s="82">
        <v>100</v>
      </c>
      <c r="Y9" s="82">
        <v>91</v>
      </c>
      <c r="Z9" s="82">
        <v>100</v>
      </c>
      <c r="AA9" s="83">
        <v>91</v>
      </c>
      <c r="AC9" s="17" t="s">
        <v>31</v>
      </c>
    </row>
    <row r="10" spans="1:57" s="16" customFormat="1" ht="27.75" customHeight="1" thickBot="1" x14ac:dyDescent="0.3">
      <c r="A10" s="18" t="s">
        <v>44</v>
      </c>
      <c r="B10" s="19">
        <v>35</v>
      </c>
      <c r="C10" s="88">
        <f>B10/$B$12</f>
        <v>0.39325842696629215</v>
      </c>
      <c r="D10" s="130">
        <v>100</v>
      </c>
      <c r="E10" s="87" t="s">
        <v>48</v>
      </c>
      <c r="F10" s="87">
        <v>100</v>
      </c>
      <c r="G10" s="87">
        <v>100</v>
      </c>
      <c r="H10" s="83" t="s">
        <v>48</v>
      </c>
      <c r="I10" s="81" t="s">
        <v>48</v>
      </c>
      <c r="J10" s="87">
        <v>100</v>
      </c>
      <c r="K10" s="129"/>
      <c r="L10" s="133">
        <v>94</v>
      </c>
      <c r="M10" s="15">
        <v>92</v>
      </c>
      <c r="N10" s="129">
        <v>100</v>
      </c>
      <c r="O10" s="128" t="s">
        <v>48</v>
      </c>
      <c r="P10" s="81" t="s">
        <v>48</v>
      </c>
      <c r="Q10" s="129"/>
      <c r="R10" s="130">
        <v>74</v>
      </c>
      <c r="S10" s="87">
        <v>74</v>
      </c>
      <c r="T10" s="87">
        <v>100</v>
      </c>
      <c r="U10" s="87">
        <v>97</v>
      </c>
      <c r="V10" s="87">
        <v>97</v>
      </c>
      <c r="W10" s="87">
        <v>100</v>
      </c>
      <c r="X10" s="87">
        <v>100</v>
      </c>
      <c r="Y10" s="87">
        <v>100</v>
      </c>
      <c r="Z10" s="87">
        <v>100</v>
      </c>
      <c r="AA10" s="129">
        <v>100</v>
      </c>
    </row>
    <row r="11" spans="1:57" s="16" customFormat="1" ht="24.95" customHeight="1" thickBot="1" x14ac:dyDescent="0.3">
      <c r="A11" s="18" t="s">
        <v>42</v>
      </c>
      <c r="B11" s="19">
        <v>23</v>
      </c>
      <c r="C11" s="88">
        <f t="shared" ref="C11" si="0">B11/$B$12</f>
        <v>0.25842696629213485</v>
      </c>
      <c r="D11" s="130">
        <v>100</v>
      </c>
      <c r="E11" s="14" t="s">
        <v>48</v>
      </c>
      <c r="F11" s="87">
        <v>100</v>
      </c>
      <c r="G11" s="87">
        <v>100</v>
      </c>
      <c r="H11" s="83" t="s">
        <v>48</v>
      </c>
      <c r="I11" s="81" t="s">
        <v>48</v>
      </c>
      <c r="J11" s="87">
        <v>100</v>
      </c>
      <c r="K11" s="129"/>
      <c r="L11" s="133">
        <v>100</v>
      </c>
      <c r="M11" s="15">
        <v>100</v>
      </c>
      <c r="N11" s="129">
        <v>100</v>
      </c>
      <c r="O11" s="128" t="s">
        <v>48</v>
      </c>
      <c r="P11" s="81" t="s">
        <v>48</v>
      </c>
      <c r="Q11" s="129"/>
      <c r="R11" s="130">
        <v>57</v>
      </c>
      <c r="S11" s="87">
        <v>57</v>
      </c>
      <c r="T11" s="87">
        <v>100</v>
      </c>
      <c r="U11" s="87">
        <v>100</v>
      </c>
      <c r="V11" s="87">
        <v>100</v>
      </c>
      <c r="W11" s="87">
        <v>100</v>
      </c>
      <c r="X11" s="87">
        <v>100</v>
      </c>
      <c r="Y11" s="87">
        <v>100</v>
      </c>
      <c r="Z11" s="87">
        <v>100</v>
      </c>
      <c r="AA11" s="129">
        <v>96</v>
      </c>
    </row>
    <row r="12" spans="1:57" s="16" customFormat="1" ht="40.5" customHeight="1" x14ac:dyDescent="0.25">
      <c r="A12" s="199" t="s">
        <v>102</v>
      </c>
      <c r="B12" s="93">
        <f>SUM(B9:B11)</f>
        <v>89</v>
      </c>
      <c r="C12" s="19"/>
      <c r="D12" s="171">
        <f>D9*$C$9+D10*$C$10+D11*$C$11</f>
        <v>97.910112359550567</v>
      </c>
      <c r="E12" s="95" t="s">
        <v>31</v>
      </c>
      <c r="F12" s="172">
        <f>F9*$C$9+F10*$C$10+F11*$C$11</f>
        <v>100</v>
      </c>
      <c r="G12" s="91">
        <f>G9*$C$9+G10*$C$10+G11*$C$11</f>
        <v>100</v>
      </c>
      <c r="H12" s="197" t="s">
        <v>100</v>
      </c>
      <c r="I12" s="198" t="s">
        <v>100</v>
      </c>
      <c r="J12" s="91">
        <f>J9*$C$9+J10*$C$10+J11*$C$11</f>
        <v>100</v>
      </c>
      <c r="K12" s="141" t="s">
        <v>100</v>
      </c>
      <c r="L12" s="140">
        <f>L9*$C$9+L10*$C$10+L11*$C$11</f>
        <v>92.067415730337075</v>
      </c>
      <c r="M12" s="91">
        <f>M9*$C$9+M10*$C$10+M11*$C$11</f>
        <v>92.674157303370805</v>
      </c>
      <c r="N12" s="141">
        <f>N9*$C$9+N10*$C$10+N11*$C$11</f>
        <v>96.168539325842715</v>
      </c>
      <c r="O12" s="194" t="s">
        <v>100</v>
      </c>
      <c r="P12" s="195" t="s">
        <v>100</v>
      </c>
      <c r="Q12" s="196" t="s">
        <v>100</v>
      </c>
      <c r="R12" s="140">
        <f t="shared" ref="R12:AA12" si="1">R9*$C$9+R10*$C$10+R11*$C$11</f>
        <v>69.955056179775283</v>
      </c>
      <c r="S12" s="175">
        <f t="shared" si="1"/>
        <v>72.393258426966298</v>
      </c>
      <c r="T12" s="91">
        <f t="shared" si="1"/>
        <v>98.955056179775283</v>
      </c>
      <c r="U12" s="91">
        <f t="shared" si="1"/>
        <v>97.775280898876417</v>
      </c>
      <c r="V12" s="91">
        <f t="shared" si="1"/>
        <v>98.820224719101134</v>
      </c>
      <c r="W12" s="91">
        <f t="shared" si="1"/>
        <v>100</v>
      </c>
      <c r="X12" s="91">
        <f t="shared" si="1"/>
        <v>100</v>
      </c>
      <c r="Y12" s="91">
        <f t="shared" si="1"/>
        <v>96.86516853932585</v>
      </c>
      <c r="Z12" s="172">
        <f t="shared" si="1"/>
        <v>100</v>
      </c>
      <c r="AA12" s="174">
        <f t="shared" si="1"/>
        <v>95.831460674157313</v>
      </c>
    </row>
    <row r="13" spans="1:57" s="24" customFormat="1" ht="24.95" customHeight="1" x14ac:dyDescent="0.25">
      <c r="A13" s="25" t="s">
        <v>46</v>
      </c>
      <c r="B13" s="112">
        <v>23</v>
      </c>
      <c r="C13" s="88">
        <f>B13/$B$16</f>
        <v>0.4107142857142857</v>
      </c>
      <c r="D13" s="130" t="s">
        <v>48</v>
      </c>
      <c r="E13" s="87" t="s">
        <v>48</v>
      </c>
      <c r="F13" s="87" t="s">
        <v>48</v>
      </c>
      <c r="G13" s="87" t="s">
        <v>48</v>
      </c>
      <c r="H13" s="129" t="s">
        <v>48</v>
      </c>
      <c r="I13" s="130" t="s">
        <v>48</v>
      </c>
      <c r="J13" s="87" t="s">
        <v>48</v>
      </c>
      <c r="K13" s="129" t="s">
        <v>48</v>
      </c>
      <c r="L13" s="130" t="s">
        <v>48</v>
      </c>
      <c r="M13" s="87" t="s">
        <v>48</v>
      </c>
      <c r="N13" s="129" t="s">
        <v>48</v>
      </c>
      <c r="O13" s="130" t="s">
        <v>48</v>
      </c>
      <c r="P13" s="87" t="s">
        <v>48</v>
      </c>
      <c r="Q13" s="129" t="s">
        <v>48</v>
      </c>
      <c r="R13" s="130" t="s">
        <v>48</v>
      </c>
      <c r="S13" s="15">
        <v>29</v>
      </c>
      <c r="T13" s="20">
        <v>91</v>
      </c>
      <c r="U13" s="87" t="s">
        <v>48</v>
      </c>
      <c r="V13" s="20">
        <v>100</v>
      </c>
      <c r="W13" s="20">
        <v>100</v>
      </c>
      <c r="X13" s="20">
        <v>100</v>
      </c>
      <c r="Y13" s="20">
        <v>100</v>
      </c>
      <c r="Z13" s="20">
        <v>100</v>
      </c>
      <c r="AA13" s="134">
        <v>87</v>
      </c>
    </row>
    <row r="14" spans="1:57" s="96" customFormat="1" ht="24.95" customHeight="1" x14ac:dyDescent="0.25">
      <c r="A14" s="25" t="s">
        <v>47</v>
      </c>
      <c r="B14" s="112">
        <v>21</v>
      </c>
      <c r="C14" s="88">
        <f t="shared" ref="C14:C15" si="2">B14/$B$16</f>
        <v>0.375</v>
      </c>
      <c r="D14" s="130" t="s">
        <v>48</v>
      </c>
      <c r="E14" s="87" t="s">
        <v>48</v>
      </c>
      <c r="F14" s="87" t="s">
        <v>48</v>
      </c>
      <c r="G14" s="87" t="s">
        <v>48</v>
      </c>
      <c r="H14" s="129" t="s">
        <v>48</v>
      </c>
      <c r="I14" s="130" t="s">
        <v>48</v>
      </c>
      <c r="J14" s="87" t="s">
        <v>48</v>
      </c>
      <c r="K14" s="129" t="s">
        <v>48</v>
      </c>
      <c r="L14" s="130" t="s">
        <v>48</v>
      </c>
      <c r="M14" s="87" t="s">
        <v>48</v>
      </c>
      <c r="N14" s="129" t="s">
        <v>48</v>
      </c>
      <c r="O14" s="130" t="s">
        <v>48</v>
      </c>
      <c r="P14" s="87" t="s">
        <v>48</v>
      </c>
      <c r="Q14" s="129" t="s">
        <v>48</v>
      </c>
      <c r="R14" s="130" t="s">
        <v>48</v>
      </c>
      <c r="S14" s="15">
        <v>10</v>
      </c>
      <c r="T14" s="20">
        <v>100</v>
      </c>
      <c r="U14" s="87" t="s">
        <v>48</v>
      </c>
      <c r="V14" s="20">
        <v>95</v>
      </c>
      <c r="W14" s="20">
        <v>100</v>
      </c>
      <c r="X14" s="20">
        <v>95</v>
      </c>
      <c r="Y14" s="20">
        <v>90</v>
      </c>
      <c r="Z14" s="20">
        <v>95</v>
      </c>
      <c r="AA14" s="134">
        <v>95</v>
      </c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s="96" customFormat="1" ht="24.95" customHeight="1" x14ac:dyDescent="0.25">
      <c r="A15" s="25" t="s">
        <v>45</v>
      </c>
      <c r="B15" s="112">
        <v>12</v>
      </c>
      <c r="C15" s="88">
        <f t="shared" si="2"/>
        <v>0.21428571428571427</v>
      </c>
      <c r="D15" s="130" t="s">
        <v>48</v>
      </c>
      <c r="E15" s="87" t="s">
        <v>48</v>
      </c>
      <c r="F15" s="87" t="s">
        <v>48</v>
      </c>
      <c r="G15" s="87" t="s">
        <v>48</v>
      </c>
      <c r="H15" s="129" t="s">
        <v>48</v>
      </c>
      <c r="I15" s="130" t="s">
        <v>48</v>
      </c>
      <c r="J15" s="87" t="s">
        <v>48</v>
      </c>
      <c r="K15" s="129" t="s">
        <v>48</v>
      </c>
      <c r="L15" s="130" t="s">
        <v>48</v>
      </c>
      <c r="M15" s="87" t="s">
        <v>48</v>
      </c>
      <c r="N15" s="129" t="s">
        <v>48</v>
      </c>
      <c r="O15" s="130" t="s">
        <v>48</v>
      </c>
      <c r="P15" s="87" t="s">
        <v>48</v>
      </c>
      <c r="Q15" s="129" t="s">
        <v>48</v>
      </c>
      <c r="R15" s="130" t="s">
        <v>48</v>
      </c>
      <c r="S15" s="15">
        <v>31</v>
      </c>
      <c r="T15" s="20">
        <v>100</v>
      </c>
      <c r="U15" s="87" t="s">
        <v>48</v>
      </c>
      <c r="V15" s="20">
        <v>100</v>
      </c>
      <c r="W15" s="20">
        <v>100</v>
      </c>
      <c r="X15" s="20">
        <v>92</v>
      </c>
      <c r="Y15" s="20">
        <v>100</v>
      </c>
      <c r="Z15" s="20">
        <v>100</v>
      </c>
      <c r="AA15" s="134">
        <v>92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s="16" customFormat="1" ht="24.95" customHeight="1" x14ac:dyDescent="0.25">
      <c r="A16" s="59" t="s">
        <v>101</v>
      </c>
      <c r="B16" s="112">
        <f>SUM(B13:B15)</f>
        <v>56</v>
      </c>
      <c r="C16" s="97"/>
      <c r="D16" s="131"/>
      <c r="E16" s="100"/>
      <c r="F16" s="100"/>
      <c r="G16" s="100"/>
      <c r="H16" s="132"/>
      <c r="I16" s="131"/>
      <c r="J16" s="100"/>
      <c r="K16" s="132"/>
      <c r="L16" s="131"/>
      <c r="M16" s="100"/>
      <c r="N16" s="132"/>
      <c r="O16" s="131"/>
      <c r="P16" s="100"/>
      <c r="Q16" s="132"/>
      <c r="R16" s="131"/>
      <c r="S16" s="175">
        <f>S13*$C$13+S14*$C$14+S15*$C$15</f>
        <v>22.303571428571427</v>
      </c>
      <c r="T16" s="172">
        <f>T13*$C$13+T14*$C$14+T15*$C$15</f>
        <v>96.303571428571431</v>
      </c>
      <c r="U16" s="98"/>
      <c r="V16" s="94">
        <f t="shared" ref="V16:AA16" si="3">V13*$C$13+V14*$C$14+V15*$C$15</f>
        <v>98.125</v>
      </c>
      <c r="W16" s="94">
        <f t="shared" si="3"/>
        <v>100</v>
      </c>
      <c r="X16" s="94">
        <f t="shared" si="3"/>
        <v>96.410714285714278</v>
      </c>
      <c r="Y16" s="172">
        <f t="shared" si="3"/>
        <v>96.25</v>
      </c>
      <c r="Z16" s="172">
        <f t="shared" si="3"/>
        <v>98.125</v>
      </c>
      <c r="AA16" s="173">
        <f t="shared" si="3"/>
        <v>91.071428571428569</v>
      </c>
    </row>
    <row r="17" spans="1:57" s="16" customFormat="1" ht="24.95" customHeight="1" x14ac:dyDescent="0.25">
      <c r="A17" s="99" t="s">
        <v>60</v>
      </c>
      <c r="B17" s="112">
        <v>20</v>
      </c>
      <c r="C17" s="88">
        <f>B17/$B$20</f>
        <v>0.42553191489361702</v>
      </c>
      <c r="D17" s="140">
        <v>64</v>
      </c>
      <c r="E17" s="87" t="s">
        <v>48</v>
      </c>
      <c r="F17" s="20">
        <v>64</v>
      </c>
      <c r="G17" s="20">
        <v>50</v>
      </c>
      <c r="H17" s="129" t="s">
        <v>48</v>
      </c>
      <c r="I17" s="130" t="s">
        <v>48</v>
      </c>
      <c r="J17" s="20">
        <v>64</v>
      </c>
      <c r="K17" s="134"/>
      <c r="L17" s="133">
        <v>67</v>
      </c>
      <c r="M17" s="15">
        <v>85</v>
      </c>
      <c r="N17" s="142">
        <v>93</v>
      </c>
      <c r="O17" s="130" t="s">
        <v>48</v>
      </c>
      <c r="P17" s="87" t="s">
        <v>48</v>
      </c>
      <c r="Q17" s="129" t="s">
        <v>48</v>
      </c>
      <c r="R17" s="130" t="s">
        <v>48</v>
      </c>
      <c r="S17" s="91">
        <v>65</v>
      </c>
      <c r="T17" s="91">
        <v>100</v>
      </c>
      <c r="U17" s="15">
        <v>95</v>
      </c>
      <c r="V17" s="91">
        <v>100</v>
      </c>
      <c r="W17" s="91">
        <v>100</v>
      </c>
      <c r="X17" s="91">
        <v>100</v>
      </c>
      <c r="Y17" s="91">
        <v>90</v>
      </c>
      <c r="Z17" s="91">
        <v>40</v>
      </c>
      <c r="AA17" s="141">
        <v>100</v>
      </c>
    </row>
    <row r="18" spans="1:57" s="16" customFormat="1" ht="24.95" customHeight="1" x14ac:dyDescent="0.25">
      <c r="A18" s="99" t="s">
        <v>61</v>
      </c>
      <c r="B18" s="112">
        <v>19</v>
      </c>
      <c r="C18" s="88">
        <f t="shared" ref="C18:C19" si="4">B18/$B$20</f>
        <v>0.40425531914893614</v>
      </c>
      <c r="D18" s="140">
        <v>50</v>
      </c>
      <c r="E18" s="87" t="s">
        <v>48</v>
      </c>
      <c r="F18" s="20">
        <v>50</v>
      </c>
      <c r="G18" s="20">
        <v>64</v>
      </c>
      <c r="H18" s="129" t="s">
        <v>48</v>
      </c>
      <c r="I18" s="130" t="s">
        <v>48</v>
      </c>
      <c r="J18" s="20">
        <v>50</v>
      </c>
      <c r="K18" s="134"/>
      <c r="L18" s="133">
        <v>85</v>
      </c>
      <c r="M18" s="15">
        <v>67</v>
      </c>
      <c r="N18" s="142">
        <v>85</v>
      </c>
      <c r="O18" s="130" t="s">
        <v>48</v>
      </c>
      <c r="P18" s="87" t="s">
        <v>48</v>
      </c>
      <c r="Q18" s="129" t="s">
        <v>48</v>
      </c>
      <c r="R18" s="130" t="s">
        <v>48</v>
      </c>
      <c r="S18" s="91">
        <v>27</v>
      </c>
      <c r="T18" s="91">
        <v>100</v>
      </c>
      <c r="U18" s="15">
        <v>85</v>
      </c>
      <c r="V18" s="91">
        <v>97</v>
      </c>
      <c r="W18" s="91">
        <v>100</v>
      </c>
      <c r="X18" s="91">
        <v>100</v>
      </c>
      <c r="Y18" s="91">
        <v>82</v>
      </c>
      <c r="Z18" s="91">
        <v>61</v>
      </c>
      <c r="AA18" s="141">
        <v>100</v>
      </c>
    </row>
    <row r="19" spans="1:57" s="16" customFormat="1" ht="24.95" customHeight="1" x14ac:dyDescent="0.25">
      <c r="A19" s="99" t="s">
        <v>62</v>
      </c>
      <c r="B19" s="112">
        <v>8</v>
      </c>
      <c r="C19" s="88">
        <f t="shared" si="4"/>
        <v>0.1702127659574468</v>
      </c>
      <c r="D19" s="140">
        <v>40</v>
      </c>
      <c r="E19" s="87" t="s">
        <v>48</v>
      </c>
      <c r="F19" s="20">
        <v>40</v>
      </c>
      <c r="G19" s="20">
        <v>40</v>
      </c>
      <c r="H19" s="129" t="s">
        <v>48</v>
      </c>
      <c r="I19" s="130" t="s">
        <v>48</v>
      </c>
      <c r="J19" s="20">
        <v>40</v>
      </c>
      <c r="K19" s="134"/>
      <c r="L19" s="133">
        <v>60</v>
      </c>
      <c r="M19" s="15">
        <v>60</v>
      </c>
      <c r="N19" s="142">
        <v>80</v>
      </c>
      <c r="O19" s="130" t="s">
        <v>48</v>
      </c>
      <c r="P19" s="87" t="s">
        <v>48</v>
      </c>
      <c r="Q19" s="129" t="s">
        <v>48</v>
      </c>
      <c r="R19" s="130" t="s">
        <v>48</v>
      </c>
      <c r="S19" s="91">
        <v>60</v>
      </c>
      <c r="T19" s="91">
        <v>100</v>
      </c>
      <c r="U19" s="15">
        <v>90</v>
      </c>
      <c r="V19" s="91">
        <v>100</v>
      </c>
      <c r="W19" s="91">
        <v>100</v>
      </c>
      <c r="X19" s="91">
        <v>100</v>
      </c>
      <c r="Y19" s="91">
        <v>70</v>
      </c>
      <c r="Z19" s="91">
        <v>70</v>
      </c>
      <c r="AA19" s="141">
        <v>100</v>
      </c>
    </row>
    <row r="20" spans="1:57" s="16" customFormat="1" ht="40.5" customHeight="1" x14ac:dyDescent="0.25">
      <c r="A20" s="119" t="s">
        <v>92</v>
      </c>
      <c r="B20" s="112">
        <f>SUM(B17:B19)</f>
        <v>47</v>
      </c>
      <c r="C20" s="22"/>
      <c r="D20" s="140">
        <f>D17*$C$17+D18*$C$18+D19*$C$19</f>
        <v>54.255319148936167</v>
      </c>
      <c r="E20" s="30"/>
      <c r="F20" s="91">
        <f t="shared" ref="F20:G20" si="5">F17*$C$17+F18*$C$18+F19*$C$19</f>
        <v>54.255319148936167</v>
      </c>
      <c r="G20" s="91">
        <f t="shared" si="5"/>
        <v>53.957446808510639</v>
      </c>
      <c r="H20" s="157"/>
      <c r="I20" s="158"/>
      <c r="J20" s="91">
        <f t="shared" ref="J20" si="6">J17*$C$17+J18*$C$18+J19*$C$19</f>
        <v>54.255319148936167</v>
      </c>
      <c r="K20" s="148" t="s">
        <v>31</v>
      </c>
      <c r="L20" s="140">
        <f t="shared" ref="L20" si="7">L17*$C$17+L18*$C$18+L19*$C$19</f>
        <v>73.085106382978722</v>
      </c>
      <c r="M20" s="91">
        <f t="shared" ref="M20" si="8">M17*$C$17+M18*$C$18+M19*$C$19</f>
        <v>73.468085106382972</v>
      </c>
      <c r="N20" s="141">
        <f t="shared" ref="N20" si="9">N17*$C$17+N18*$C$18+N19*$C$19</f>
        <v>87.553191489361694</v>
      </c>
      <c r="O20" s="162"/>
      <c r="P20" s="64"/>
      <c r="Q20" s="157"/>
      <c r="R20" s="158"/>
      <c r="S20" s="91">
        <f t="shared" ref="S20" si="10">S17*$C$17+S18*$C$18+S19*$C$19</f>
        <v>48.787234042553195</v>
      </c>
      <c r="T20" s="172">
        <f t="shared" ref="T20" si="11">T17*$C$17+T18*$C$18+T19*$C$19</f>
        <v>99.999999999999986</v>
      </c>
      <c r="U20" s="91">
        <f t="shared" ref="U20" si="12">U17*$C$17+U18*$C$18+U19*$C$19</f>
        <v>90.106382978723403</v>
      </c>
      <c r="V20" s="91">
        <f t="shared" ref="V20" si="13">V17*$C$17+V18*$C$18+V19*$C$19</f>
        <v>98.78723404255318</v>
      </c>
      <c r="W20" s="172">
        <f t="shared" ref="W20" si="14">W17*$C$17+W18*$C$18+W19*$C$19</f>
        <v>99.999999999999986</v>
      </c>
      <c r="X20" s="91">
        <f t="shared" ref="X20" si="15">X17*$C$17+X18*$C$18+X19*$C$19</f>
        <v>99.999999999999986</v>
      </c>
      <c r="Y20" s="91">
        <f t="shared" ref="Y20" si="16">Y17*$C$17+Y18*$C$18+Y19*$C$19</f>
        <v>83.361702127659584</v>
      </c>
      <c r="Z20" s="91">
        <f t="shared" ref="Z20" si="17">Z17*$C$17+Z18*$C$18+Z19*$C$19</f>
        <v>53.595744680851062</v>
      </c>
      <c r="AA20" s="173">
        <f t="shared" ref="AA20" si="18">AA17*$C$17+AA18*$C$18+AA19*$C$19</f>
        <v>99.999999999999986</v>
      </c>
    </row>
    <row r="21" spans="1:57" s="26" customFormat="1" ht="24.95" customHeight="1" x14ac:dyDescent="0.25">
      <c r="A21" s="18" t="s">
        <v>82</v>
      </c>
      <c r="B21" s="93">
        <v>16</v>
      </c>
      <c r="C21" s="88">
        <f>B21/$B$24</f>
        <v>0.2318840579710145</v>
      </c>
      <c r="D21" s="130" t="s">
        <v>48</v>
      </c>
      <c r="E21" s="20">
        <v>100</v>
      </c>
      <c r="F21" s="87" t="s">
        <v>48</v>
      </c>
      <c r="G21" s="87" t="s">
        <v>48</v>
      </c>
      <c r="H21" s="129" t="s">
        <v>48</v>
      </c>
      <c r="I21" s="130" t="s">
        <v>48</v>
      </c>
      <c r="J21" s="87" t="s">
        <v>48</v>
      </c>
      <c r="K21" s="129" t="s">
        <v>48</v>
      </c>
      <c r="L21" s="140">
        <v>69</v>
      </c>
      <c r="M21" s="91">
        <v>75</v>
      </c>
      <c r="N21" s="129" t="s">
        <v>48</v>
      </c>
      <c r="O21" s="130" t="s">
        <v>48</v>
      </c>
      <c r="P21" s="87" t="s">
        <v>48</v>
      </c>
      <c r="Q21" s="129" t="s">
        <v>48</v>
      </c>
      <c r="R21" s="130" t="s">
        <v>48</v>
      </c>
      <c r="S21" s="87" t="s">
        <v>48</v>
      </c>
      <c r="T21" s="91">
        <v>100</v>
      </c>
      <c r="U21" s="87" t="s">
        <v>48</v>
      </c>
      <c r="V21" s="91">
        <v>100</v>
      </c>
      <c r="W21" s="91">
        <v>100</v>
      </c>
      <c r="X21" s="91">
        <v>62</v>
      </c>
      <c r="Y21" s="91" t="s">
        <v>48</v>
      </c>
      <c r="Z21" s="87" t="s">
        <v>48</v>
      </c>
      <c r="AA21" s="141">
        <v>100</v>
      </c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s="26" customFormat="1" ht="24.95" customHeight="1" x14ac:dyDescent="0.25">
      <c r="A22" s="18" t="s">
        <v>83</v>
      </c>
      <c r="B22" s="93">
        <v>31</v>
      </c>
      <c r="C22" s="88">
        <f t="shared" ref="C22:C23" si="19">B22/$B$24</f>
        <v>0.44927536231884058</v>
      </c>
      <c r="D22" s="130" t="s">
        <v>48</v>
      </c>
      <c r="E22" s="20">
        <v>94</v>
      </c>
      <c r="F22" s="87" t="s">
        <v>48</v>
      </c>
      <c r="G22" s="87" t="s">
        <v>48</v>
      </c>
      <c r="H22" s="129" t="s">
        <v>48</v>
      </c>
      <c r="I22" s="130" t="s">
        <v>48</v>
      </c>
      <c r="J22" s="87" t="s">
        <v>48</v>
      </c>
      <c r="K22" s="129" t="s">
        <v>48</v>
      </c>
      <c r="L22" s="140">
        <v>84</v>
      </c>
      <c r="M22" s="91">
        <v>75</v>
      </c>
      <c r="N22" s="129" t="s">
        <v>48</v>
      </c>
      <c r="O22" s="130" t="s">
        <v>48</v>
      </c>
      <c r="P22" s="87" t="s">
        <v>48</v>
      </c>
      <c r="Q22" s="129" t="s">
        <v>48</v>
      </c>
      <c r="R22" s="130" t="s">
        <v>48</v>
      </c>
      <c r="S22" s="87" t="s">
        <v>48</v>
      </c>
      <c r="T22" s="91">
        <v>97</v>
      </c>
      <c r="U22" s="87" t="s">
        <v>48</v>
      </c>
      <c r="V22" s="91">
        <v>100</v>
      </c>
      <c r="W22" s="91">
        <v>100</v>
      </c>
      <c r="X22" s="91">
        <v>62</v>
      </c>
      <c r="Y22" s="91" t="s">
        <v>48</v>
      </c>
      <c r="Z22" s="87" t="s">
        <v>48</v>
      </c>
      <c r="AA22" s="141">
        <v>100</v>
      </c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s="26" customFormat="1" ht="24.95" customHeight="1" x14ac:dyDescent="0.25">
      <c r="A23" s="18" t="s">
        <v>84</v>
      </c>
      <c r="B23" s="93">
        <v>22</v>
      </c>
      <c r="C23" s="88">
        <f t="shared" si="19"/>
        <v>0.3188405797101449</v>
      </c>
      <c r="D23" s="130" t="s">
        <v>48</v>
      </c>
      <c r="E23" s="20">
        <v>100</v>
      </c>
      <c r="F23" s="87" t="s">
        <v>48</v>
      </c>
      <c r="G23" s="87" t="s">
        <v>48</v>
      </c>
      <c r="H23" s="129" t="s">
        <v>48</v>
      </c>
      <c r="I23" s="130" t="s">
        <v>48</v>
      </c>
      <c r="J23" s="87" t="s">
        <v>48</v>
      </c>
      <c r="K23" s="129" t="s">
        <v>48</v>
      </c>
      <c r="L23" s="140">
        <v>77</v>
      </c>
      <c r="M23" s="91">
        <v>82</v>
      </c>
      <c r="N23" s="129" t="s">
        <v>48</v>
      </c>
      <c r="O23" s="130" t="s">
        <v>48</v>
      </c>
      <c r="P23" s="87" t="s">
        <v>48</v>
      </c>
      <c r="Q23" s="129" t="s">
        <v>48</v>
      </c>
      <c r="R23" s="130" t="s">
        <v>48</v>
      </c>
      <c r="S23" s="87" t="s">
        <v>48</v>
      </c>
      <c r="T23" s="91">
        <v>100</v>
      </c>
      <c r="U23" s="87" t="s">
        <v>48</v>
      </c>
      <c r="V23" s="91">
        <v>100</v>
      </c>
      <c r="W23" s="91">
        <v>100</v>
      </c>
      <c r="X23" s="91">
        <v>64</v>
      </c>
      <c r="Y23" s="91" t="s">
        <v>48</v>
      </c>
      <c r="Z23" s="87" t="s">
        <v>48</v>
      </c>
      <c r="AA23" s="141">
        <v>100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24.95" customHeight="1" x14ac:dyDescent="0.25">
      <c r="A24" s="92" t="s">
        <v>50</v>
      </c>
      <c r="B24" s="93">
        <f>SUM(B21:B23)</f>
        <v>69</v>
      </c>
      <c r="C24" s="93"/>
      <c r="D24" s="131"/>
      <c r="E24" s="172">
        <f>E21*$C$21+E22*$C$22+E23*$C$23</f>
        <v>97.304347826086953</v>
      </c>
      <c r="F24" s="100"/>
      <c r="G24" s="100"/>
      <c r="H24" s="132"/>
      <c r="I24" s="131"/>
      <c r="J24" s="100"/>
      <c r="K24" s="132"/>
      <c r="L24" s="143">
        <f>L21*$C$21+L22*$C$22+L23*$C$23</f>
        <v>78.289855072463766</v>
      </c>
      <c r="M24" s="94">
        <f>M21*$C$21+M22*$C$22+M23*$C$23</f>
        <v>77.231884057971016</v>
      </c>
      <c r="N24" s="132"/>
      <c r="O24" s="131"/>
      <c r="P24" s="100"/>
      <c r="Q24" s="132"/>
      <c r="R24" s="131"/>
      <c r="S24" s="100"/>
      <c r="T24" s="94">
        <f>T21*$C$21+T22*$C$22+T23*$C$23</f>
        <v>98.65217391304347</v>
      </c>
      <c r="U24" s="100"/>
      <c r="V24" s="94">
        <f>V21*$C$21+V22*$C$22+V23*$C$23</f>
        <v>99.999999999999986</v>
      </c>
      <c r="W24" s="94">
        <f>W21*$C$21+W22*$C$22+W23*$C$23</f>
        <v>99.999999999999986</v>
      </c>
      <c r="X24" s="94">
        <f>X21*$C$21+X22*$C$22+X23*$C$23</f>
        <v>62.637681159420289</v>
      </c>
      <c r="Y24" s="94"/>
      <c r="Z24" s="100"/>
      <c r="AA24" s="173">
        <f>AA21*$C$21+AA22*$C$22+AA23*$C$23</f>
        <v>99.999999999999986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s="16" customFormat="1" ht="24.95" customHeight="1" thickBot="1" x14ac:dyDescent="0.3">
      <c r="A25" s="27" t="s">
        <v>51</v>
      </c>
      <c r="B25" s="120">
        <v>1</v>
      </c>
      <c r="C25" s="28"/>
      <c r="D25" s="4"/>
      <c r="E25" s="159"/>
      <c r="F25" s="159"/>
      <c r="G25" s="159"/>
      <c r="H25" s="5"/>
      <c r="I25" s="4"/>
      <c r="J25" s="159"/>
      <c r="K25" s="5"/>
      <c r="L25" s="158"/>
      <c r="M25" s="30"/>
      <c r="N25" s="157"/>
      <c r="O25" s="158"/>
      <c r="P25" s="30"/>
      <c r="Q25" s="157"/>
      <c r="R25" s="158"/>
      <c r="S25" s="30"/>
      <c r="T25" s="126">
        <v>50</v>
      </c>
      <c r="U25" s="204" t="s">
        <v>31</v>
      </c>
      <c r="V25" s="127">
        <v>100</v>
      </c>
      <c r="W25" s="127">
        <v>100</v>
      </c>
      <c r="X25" s="30"/>
      <c r="Y25" s="203"/>
      <c r="Z25" s="30"/>
      <c r="AA25" s="157"/>
    </row>
    <row r="26" spans="1:57" s="16" customFormat="1" ht="24.95" customHeight="1" x14ac:dyDescent="0.25">
      <c r="A26" s="27" t="s">
        <v>53</v>
      </c>
      <c r="B26" s="121">
        <v>11</v>
      </c>
      <c r="C26" s="88">
        <f>B26/$B$29</f>
        <v>0.27500000000000002</v>
      </c>
      <c r="D26" s="144"/>
      <c r="E26" s="144">
        <v>100</v>
      </c>
      <c r="F26" s="233" t="s">
        <v>56</v>
      </c>
      <c r="G26" s="234"/>
      <c r="H26" s="234"/>
      <c r="I26" s="234"/>
      <c r="J26" s="234"/>
      <c r="K26" s="234"/>
      <c r="L26" s="136"/>
      <c r="M26" s="102">
        <v>100</v>
      </c>
      <c r="N26" s="137"/>
      <c r="O26" s="136"/>
      <c r="P26" s="102"/>
      <c r="Q26" s="137"/>
      <c r="R26" s="136"/>
      <c r="S26" s="102"/>
      <c r="T26" s="102">
        <v>100</v>
      </c>
      <c r="U26" s="102"/>
      <c r="V26" s="101">
        <v>100</v>
      </c>
      <c r="W26" s="101"/>
      <c r="X26" s="102"/>
      <c r="Y26" s="101"/>
      <c r="Z26" s="102"/>
      <c r="AA26" s="137">
        <v>100</v>
      </c>
    </row>
    <row r="27" spans="1:57" ht="24.95" customHeight="1" x14ac:dyDescent="0.25">
      <c r="A27" s="27" t="s">
        <v>54</v>
      </c>
      <c r="B27" s="121">
        <v>18</v>
      </c>
      <c r="C27" s="88">
        <f t="shared" ref="C27:C28" si="20">B27/$B$29</f>
        <v>0.45</v>
      </c>
      <c r="D27" s="104"/>
      <c r="E27" s="104">
        <v>100</v>
      </c>
      <c r="F27" s="233"/>
      <c r="G27" s="234"/>
      <c r="H27" s="234"/>
      <c r="I27" s="234"/>
      <c r="J27" s="234"/>
      <c r="K27" s="234"/>
      <c r="L27" s="138"/>
      <c r="M27" s="104">
        <v>100</v>
      </c>
      <c r="N27" s="139"/>
      <c r="O27" s="138"/>
      <c r="P27" s="104"/>
      <c r="Q27" s="139"/>
      <c r="R27" s="138"/>
      <c r="S27" s="104"/>
      <c r="T27" s="104">
        <v>100</v>
      </c>
      <c r="U27" s="104"/>
      <c r="V27" s="101">
        <v>95</v>
      </c>
      <c r="W27" s="101"/>
      <c r="X27" s="102"/>
      <c r="Y27" s="101"/>
      <c r="Z27" s="104"/>
      <c r="AA27" s="149">
        <v>100</v>
      </c>
    </row>
    <row r="28" spans="1:57" ht="24.95" customHeight="1" thickBot="1" x14ac:dyDescent="0.3">
      <c r="A28" s="27" t="s">
        <v>55</v>
      </c>
      <c r="B28" s="121">
        <v>11</v>
      </c>
      <c r="C28" s="88">
        <f t="shared" si="20"/>
        <v>0.27500000000000002</v>
      </c>
      <c r="D28" s="146"/>
      <c r="E28" s="146">
        <v>100</v>
      </c>
      <c r="F28" s="233"/>
      <c r="G28" s="234"/>
      <c r="H28" s="234"/>
      <c r="I28" s="234"/>
      <c r="J28" s="234"/>
      <c r="K28" s="234"/>
      <c r="L28" s="138"/>
      <c r="M28" s="104">
        <v>100</v>
      </c>
      <c r="N28" s="139"/>
      <c r="O28" s="138"/>
      <c r="P28" s="104"/>
      <c r="Q28" s="139"/>
      <c r="R28" s="138"/>
      <c r="S28" s="104"/>
      <c r="T28" s="104">
        <v>100</v>
      </c>
      <c r="U28" s="104"/>
      <c r="V28" s="101">
        <v>100</v>
      </c>
      <c r="W28" s="101"/>
      <c r="X28" s="102"/>
      <c r="Y28" s="101"/>
      <c r="Z28" s="104"/>
      <c r="AA28" s="149">
        <v>100</v>
      </c>
    </row>
    <row r="29" spans="1:57" ht="24.95" customHeight="1" thickBot="1" x14ac:dyDescent="0.3">
      <c r="A29" s="29" t="s">
        <v>99</v>
      </c>
      <c r="B29" s="103">
        <f>SUM(B26:B28)</f>
        <v>40</v>
      </c>
      <c r="C29" s="145"/>
      <c r="D29" s="235" t="s">
        <v>57</v>
      </c>
      <c r="E29" s="236"/>
      <c r="F29" s="236"/>
      <c r="G29" s="236"/>
      <c r="H29" s="236"/>
      <c r="I29" s="236"/>
      <c r="J29" s="236"/>
      <c r="K29" s="237"/>
      <c r="L29" s="238" t="s">
        <v>58</v>
      </c>
      <c r="M29" s="239"/>
      <c r="N29" s="240"/>
      <c r="O29" s="241" t="s">
        <v>59</v>
      </c>
      <c r="P29" s="242"/>
      <c r="Q29" s="243"/>
      <c r="R29" s="150"/>
      <c r="S29" s="151"/>
      <c r="T29" s="200">
        <v>100</v>
      </c>
      <c r="U29" s="151"/>
      <c r="V29" s="201">
        <f>V26*$C$26+V27*$C$27+V28*$C$28</f>
        <v>97.75</v>
      </c>
      <c r="W29" s="151"/>
      <c r="X29" s="151"/>
      <c r="Y29" s="151"/>
      <c r="Z29" s="151"/>
      <c r="AA29" s="202">
        <v>100</v>
      </c>
    </row>
    <row r="30" spans="1:57" x14ac:dyDescent="0.25">
      <c r="A30" s="2"/>
      <c r="B30" s="31"/>
      <c r="C30" s="31"/>
      <c r="D30" s="32"/>
      <c r="E30" s="2"/>
      <c r="F30" s="2"/>
      <c r="G30" s="2"/>
      <c r="H30" s="2"/>
      <c r="I30" s="2"/>
      <c r="J30" s="2"/>
      <c r="K30" s="2"/>
      <c r="L30" s="33"/>
      <c r="M30" s="33"/>
      <c r="N30" s="2"/>
      <c r="O30" s="2"/>
      <c r="P30" s="33"/>
      <c r="Q30" s="33"/>
      <c r="R30" s="33"/>
      <c r="S30" s="2"/>
      <c r="T30" s="2"/>
      <c r="U30" s="2"/>
      <c r="V30" s="2"/>
      <c r="W30" s="2"/>
      <c r="X30" s="34"/>
      <c r="Y30" s="2"/>
      <c r="Z30" s="2"/>
      <c r="AA30" s="2"/>
      <c r="AB30" s="2"/>
      <c r="AC30" s="2"/>
    </row>
    <row r="31" spans="1:5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57" ht="22.5" customHeight="1" x14ac:dyDescent="0.25">
      <c r="A32" s="35"/>
      <c r="D32" s="245"/>
      <c r="E32" s="245"/>
      <c r="F32" s="246"/>
      <c r="G32" s="246"/>
      <c r="H32" s="247"/>
      <c r="I32" s="24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30" ht="20.25" x14ac:dyDescent="0.25">
      <c r="A33" s="2"/>
      <c r="B33" s="31"/>
      <c r="C33" s="31"/>
      <c r="D33" s="226"/>
      <c r="E33" s="226"/>
      <c r="F33" s="36"/>
      <c r="G33" s="36"/>
      <c r="H33" s="227"/>
      <c r="I33" s="22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0.25" x14ac:dyDescent="0.25">
      <c r="A34" s="2"/>
      <c r="B34" s="228"/>
      <c r="C34" s="89"/>
      <c r="D34" s="229"/>
      <c r="E34" s="229"/>
      <c r="F34" s="36"/>
      <c r="G34" s="36"/>
      <c r="H34" s="231"/>
      <c r="I34" s="23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0.25" x14ac:dyDescent="0.25">
      <c r="A35" s="2"/>
      <c r="B35" s="228"/>
      <c r="C35" s="89"/>
      <c r="D35" s="230"/>
      <c r="E35" s="230"/>
      <c r="F35" s="36"/>
      <c r="G35" s="36"/>
      <c r="H35" s="230"/>
      <c r="I35" s="23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0.25" x14ac:dyDescent="0.25">
      <c r="A36" s="2"/>
      <c r="B36" s="228"/>
      <c r="C36" s="89"/>
      <c r="D36" s="244"/>
      <c r="E36" s="244"/>
      <c r="F36" s="36"/>
      <c r="G36" s="36"/>
      <c r="H36" s="244"/>
      <c r="I36" s="24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0.25" x14ac:dyDescent="0.25">
      <c r="A37" s="2"/>
      <c r="B37" s="230"/>
      <c r="C37" s="41"/>
      <c r="D37" s="230"/>
      <c r="E37" s="230"/>
      <c r="F37" s="36"/>
      <c r="G37" s="36"/>
      <c r="H37" s="230"/>
      <c r="I37" s="23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0.25" x14ac:dyDescent="0.25">
      <c r="A38" s="2"/>
      <c r="B38" s="31"/>
      <c r="C38" s="31"/>
      <c r="D38" s="227"/>
      <c r="E38" s="227"/>
      <c r="F38" s="36"/>
      <c r="G38" s="36"/>
      <c r="H38" s="227"/>
      <c r="I38" s="22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0.25" x14ac:dyDescent="0.25">
      <c r="A39" s="2"/>
      <c r="B39" s="31"/>
      <c r="C39" s="31"/>
      <c r="D39" s="227"/>
      <c r="E39" s="227"/>
      <c r="F39" s="36"/>
      <c r="G39" s="36"/>
      <c r="H39" s="227"/>
      <c r="I39" s="22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31"/>
      <c r="C40" s="31"/>
      <c r="D40" s="37"/>
      <c r="E40" s="37"/>
      <c r="F40" s="37"/>
      <c r="G40" s="37"/>
      <c r="H40" s="37"/>
      <c r="I40" s="37"/>
      <c r="J40" s="3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31"/>
      <c r="C41" s="3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31"/>
      <c r="C42" s="3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6.25" customHeight="1" x14ac:dyDescent="0.25">
      <c r="A44" s="39"/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"/>
    </row>
    <row r="45" spans="1:30" x14ac:dyDescent="0.25">
      <c r="A45" s="3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3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3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7.75" customHeight="1" x14ac:dyDescent="0.25">
      <c r="A48" s="39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"/>
    </row>
    <row r="49" spans="1:30" x14ac:dyDescent="0.25">
      <c r="A49" s="3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3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</sheetData>
  <mergeCells count="31">
    <mergeCell ref="B6:B8"/>
    <mergeCell ref="C6:C8"/>
    <mergeCell ref="O6:Q7"/>
    <mergeCell ref="I6:K6"/>
    <mergeCell ref="A6:A7"/>
    <mergeCell ref="B44:AC44"/>
    <mergeCell ref="B48:AC48"/>
    <mergeCell ref="F26:K28"/>
    <mergeCell ref="D29:K29"/>
    <mergeCell ref="L29:N29"/>
    <mergeCell ref="O29:Q29"/>
    <mergeCell ref="B36:B37"/>
    <mergeCell ref="D36:E37"/>
    <mergeCell ref="H36:I37"/>
    <mergeCell ref="D38:E38"/>
    <mergeCell ref="H38:I38"/>
    <mergeCell ref="D39:E39"/>
    <mergeCell ref="H39:I39"/>
    <mergeCell ref="D32:E32"/>
    <mergeCell ref="F32:G32"/>
    <mergeCell ref="H32:I32"/>
    <mergeCell ref="D33:E33"/>
    <mergeCell ref="H33:I33"/>
    <mergeCell ref="B34:B35"/>
    <mergeCell ref="D34:E35"/>
    <mergeCell ref="H34:I35"/>
    <mergeCell ref="R6:AA7"/>
    <mergeCell ref="F4:M4"/>
    <mergeCell ref="D6:H7"/>
    <mergeCell ref="L6:N7"/>
    <mergeCell ref="N4:T4"/>
  </mergeCells>
  <pageMargins left="0.7" right="0.7" top="0.75" bottom="0.75" header="0.3" footer="0.3"/>
  <pageSetup scale="87" orientation="landscape" r:id="rId1"/>
  <rowBreaks count="1" manualBreakCount="1">
    <brk id="29" max="16383" man="1"/>
  </rowBreaks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Normal="100" workbookViewId="0">
      <pane ySplit="6" topLeftCell="A7" activePane="bottomLeft" state="frozen"/>
      <selection pane="bottomLeft" activeCell="L12" sqref="L12"/>
    </sheetView>
  </sheetViews>
  <sheetFormatPr defaultRowHeight="15" x14ac:dyDescent="0.25"/>
  <cols>
    <col min="1" max="1" width="37.5703125" style="42" customWidth="1"/>
    <col min="2" max="3" width="5.85546875" style="42" customWidth="1"/>
    <col min="4" max="5" width="4.28515625" style="42" customWidth="1"/>
    <col min="6" max="6" width="4.5703125" style="42" customWidth="1"/>
    <col min="7" max="7" width="5.42578125" style="42" customWidth="1"/>
    <col min="8" max="20" width="4.28515625" style="42" customWidth="1"/>
    <col min="21" max="21" width="4.7109375" style="42" customWidth="1"/>
    <col min="22" max="22" width="5.28515625" style="42" customWidth="1"/>
    <col min="23" max="23" width="4.28515625" style="42" customWidth="1"/>
    <col min="24" max="24" width="6.28515625" style="42" customWidth="1"/>
    <col min="25" max="25" width="4.28515625" style="42" customWidth="1"/>
    <col min="26" max="16384" width="9.140625" style="42"/>
  </cols>
  <sheetData>
    <row r="1" spans="1:29" ht="18" x14ac:dyDescent="0.25">
      <c r="A1" s="40" t="s">
        <v>41</v>
      </c>
      <c r="B1" s="41"/>
      <c r="C1" s="105"/>
    </row>
    <row r="2" spans="1:29" ht="21.75" customHeight="1" x14ac:dyDescent="0.25">
      <c r="A2" s="43" t="s">
        <v>0</v>
      </c>
      <c r="B2" s="212" t="s">
        <v>1</v>
      </c>
      <c r="C2" s="212"/>
      <c r="D2" s="212"/>
      <c r="E2" s="212"/>
      <c r="F2" s="212"/>
      <c r="G2" s="212"/>
      <c r="H2" s="212"/>
      <c r="I2" s="212"/>
      <c r="J2" s="225" t="s">
        <v>91</v>
      </c>
      <c r="K2" s="225"/>
      <c r="L2" s="225"/>
      <c r="M2" s="225"/>
      <c r="N2" s="225"/>
      <c r="O2" s="225"/>
      <c r="P2" s="225"/>
    </row>
    <row r="3" spans="1:29" ht="21.75" customHeight="1" thickBot="1" x14ac:dyDescent="0.3">
      <c r="A3" s="43"/>
      <c r="B3" s="41"/>
      <c r="C3" s="105"/>
    </row>
    <row r="4" spans="1:29" ht="15.75" customHeight="1" thickBot="1" x14ac:dyDescent="0.3">
      <c r="A4" s="276" t="s">
        <v>88</v>
      </c>
      <c r="B4" s="261" t="s">
        <v>32</v>
      </c>
      <c r="C4" s="114"/>
      <c r="D4" s="213" t="s">
        <v>2</v>
      </c>
      <c r="E4" s="214"/>
      <c r="F4" s="214"/>
      <c r="G4" s="215"/>
      <c r="H4" s="213" t="s">
        <v>33</v>
      </c>
      <c r="I4" s="214"/>
      <c r="J4" s="214"/>
      <c r="K4" s="214"/>
      <c r="L4" s="215"/>
      <c r="M4" s="264" t="s">
        <v>4</v>
      </c>
      <c r="N4" s="265"/>
      <c r="O4" s="266"/>
      <c r="P4" s="270" t="s">
        <v>89</v>
      </c>
      <c r="Q4" s="271"/>
      <c r="R4" s="272"/>
      <c r="S4" s="219" t="s">
        <v>5</v>
      </c>
      <c r="T4" s="220"/>
      <c r="U4" s="221"/>
      <c r="V4" s="295" t="s">
        <v>34</v>
      </c>
      <c r="W4" s="44"/>
    </row>
    <row r="5" spans="1:29" ht="16.5" customHeight="1" thickBot="1" x14ac:dyDescent="0.3">
      <c r="A5" s="276"/>
      <c r="B5" s="262"/>
      <c r="C5" s="115"/>
      <c r="D5" s="216"/>
      <c r="E5" s="217"/>
      <c r="F5" s="217"/>
      <c r="G5" s="218"/>
      <c r="H5" s="116">
        <v>1</v>
      </c>
      <c r="I5" s="117">
        <v>2</v>
      </c>
      <c r="J5" s="117">
        <v>3</v>
      </c>
      <c r="K5" s="117">
        <v>3</v>
      </c>
      <c r="L5" s="118">
        <v>4</v>
      </c>
      <c r="M5" s="267"/>
      <c r="N5" s="268"/>
      <c r="O5" s="269"/>
      <c r="P5" s="273"/>
      <c r="Q5" s="274"/>
      <c r="R5" s="275"/>
      <c r="S5" s="222"/>
      <c r="T5" s="223"/>
      <c r="U5" s="224"/>
      <c r="V5" s="296"/>
      <c r="W5" s="44"/>
    </row>
    <row r="6" spans="1:29" ht="93.75" thickBot="1" x14ac:dyDescent="0.3">
      <c r="A6" s="113" t="s">
        <v>71</v>
      </c>
      <c r="B6" s="263"/>
      <c r="C6" s="90" t="s">
        <v>49</v>
      </c>
      <c r="D6" s="46" t="s">
        <v>7</v>
      </c>
      <c r="E6" s="45" t="s">
        <v>8</v>
      </c>
      <c r="F6" s="45" t="s">
        <v>9</v>
      </c>
      <c r="G6" s="47" t="s">
        <v>11</v>
      </c>
      <c r="H6" s="46" t="s">
        <v>12</v>
      </c>
      <c r="I6" s="45" t="s">
        <v>35</v>
      </c>
      <c r="J6" s="45" t="s">
        <v>13</v>
      </c>
      <c r="K6" s="45" t="s">
        <v>36</v>
      </c>
      <c r="L6" s="47" t="s">
        <v>14</v>
      </c>
      <c r="M6" s="46" t="s">
        <v>15</v>
      </c>
      <c r="N6" s="45" t="s">
        <v>16</v>
      </c>
      <c r="O6" s="48" t="s">
        <v>17</v>
      </c>
      <c r="P6" s="46" t="s">
        <v>18</v>
      </c>
      <c r="Q6" s="45" t="s">
        <v>20</v>
      </c>
      <c r="R6" s="47" t="s">
        <v>19</v>
      </c>
      <c r="S6" s="46" t="s">
        <v>37</v>
      </c>
      <c r="T6" s="45" t="s">
        <v>26</v>
      </c>
      <c r="U6" s="47" t="s">
        <v>29</v>
      </c>
      <c r="V6" s="164" t="s">
        <v>24</v>
      </c>
    </row>
    <row r="7" spans="1:29" s="50" customFormat="1" ht="19.5" customHeight="1" x14ac:dyDescent="0.25">
      <c r="A7" s="110" t="s">
        <v>63</v>
      </c>
      <c r="B7" s="49">
        <v>146</v>
      </c>
      <c r="C7" s="107">
        <f>B7/$B$10</f>
        <v>0.24579124579124578</v>
      </c>
      <c r="D7" s="153">
        <v>74</v>
      </c>
      <c r="E7" s="106">
        <v>71</v>
      </c>
      <c r="F7" s="106" t="s">
        <v>31</v>
      </c>
      <c r="G7" s="154">
        <v>99</v>
      </c>
      <c r="H7" s="160">
        <v>91</v>
      </c>
      <c r="I7" s="106">
        <v>98</v>
      </c>
      <c r="J7" s="23">
        <v>99</v>
      </c>
      <c r="K7" s="106">
        <v>99</v>
      </c>
      <c r="L7" s="154">
        <v>97</v>
      </c>
      <c r="M7" s="153">
        <v>88</v>
      </c>
      <c r="N7" s="106">
        <v>88</v>
      </c>
      <c r="O7" s="154"/>
      <c r="P7" s="153">
        <v>99</v>
      </c>
      <c r="Q7" s="106">
        <v>99</v>
      </c>
      <c r="R7" s="154">
        <v>99</v>
      </c>
      <c r="S7" s="153">
        <v>99</v>
      </c>
      <c r="T7" s="23">
        <v>99</v>
      </c>
      <c r="U7" s="154">
        <v>80</v>
      </c>
      <c r="V7" s="165">
        <v>94</v>
      </c>
    </row>
    <row r="8" spans="1:29" s="50" customFormat="1" ht="16.5" customHeight="1" x14ac:dyDescent="0.25">
      <c r="A8" s="111" t="s">
        <v>65</v>
      </c>
      <c r="B8" s="51">
        <v>231</v>
      </c>
      <c r="C8" s="107">
        <f t="shared" ref="C8:C9" si="0">B8/$B$10</f>
        <v>0.3888888888888889</v>
      </c>
      <c r="D8" s="153">
        <v>73</v>
      </c>
      <c r="E8" s="106">
        <v>70</v>
      </c>
      <c r="F8" s="106"/>
      <c r="G8" s="154">
        <v>99</v>
      </c>
      <c r="H8" s="160">
        <v>95</v>
      </c>
      <c r="I8" s="106">
        <v>97</v>
      </c>
      <c r="J8" s="23">
        <v>100</v>
      </c>
      <c r="K8" s="106">
        <v>100</v>
      </c>
      <c r="L8" s="154">
        <v>99</v>
      </c>
      <c r="M8" s="153">
        <v>89</v>
      </c>
      <c r="N8" s="106">
        <v>89</v>
      </c>
      <c r="O8" s="154"/>
      <c r="P8" s="153">
        <v>99</v>
      </c>
      <c r="Q8" s="106">
        <v>100</v>
      </c>
      <c r="R8" s="154">
        <v>100</v>
      </c>
      <c r="S8" s="153">
        <v>98</v>
      </c>
      <c r="T8" s="106">
        <v>98</v>
      </c>
      <c r="U8" s="154">
        <v>83</v>
      </c>
      <c r="V8" s="165">
        <v>96</v>
      </c>
    </row>
    <row r="9" spans="1:29" s="50" customFormat="1" ht="18.75" customHeight="1" x14ac:dyDescent="0.25">
      <c r="A9" s="111" t="s">
        <v>64</v>
      </c>
      <c r="B9" s="52">
        <v>217</v>
      </c>
      <c r="C9" s="107">
        <f t="shared" si="0"/>
        <v>0.36531986531986532</v>
      </c>
      <c r="D9" s="153">
        <v>76</v>
      </c>
      <c r="E9" s="106">
        <v>75</v>
      </c>
      <c r="F9" s="106"/>
      <c r="G9" s="154">
        <v>97</v>
      </c>
      <c r="H9" s="153">
        <v>96</v>
      </c>
      <c r="I9" s="106">
        <v>96</v>
      </c>
      <c r="J9" s="106">
        <v>99</v>
      </c>
      <c r="K9" s="106">
        <v>99</v>
      </c>
      <c r="L9" s="154">
        <v>99</v>
      </c>
      <c r="M9" s="153">
        <v>90</v>
      </c>
      <c r="N9" s="106">
        <v>90</v>
      </c>
      <c r="O9" s="154"/>
      <c r="P9" s="153">
        <v>99</v>
      </c>
      <c r="Q9" s="106">
        <v>99</v>
      </c>
      <c r="R9" s="154">
        <v>99</v>
      </c>
      <c r="S9" s="153">
        <v>99</v>
      </c>
      <c r="T9" s="53">
        <v>99</v>
      </c>
      <c r="U9" s="154">
        <v>87</v>
      </c>
      <c r="V9" s="165">
        <v>95</v>
      </c>
    </row>
    <row r="10" spans="1:29" s="108" customFormat="1" ht="21" customHeight="1" x14ac:dyDescent="0.25">
      <c r="A10" s="21" t="s">
        <v>94</v>
      </c>
      <c r="B10" s="60">
        <f>SUM(B7:B9)</f>
        <v>594</v>
      </c>
      <c r="C10" s="22"/>
      <c r="D10" s="140">
        <f>(D7*$C$7)+(D8*$C$8)+(D9*$C$9)</f>
        <v>74.341750841750837</v>
      </c>
      <c r="E10" s="91">
        <f t="shared" ref="E10:V10" si="1">(E7*$C$7)+(E8*$C$8)+(E9*$C$9)</f>
        <v>72.072390572390574</v>
      </c>
      <c r="F10" s="91" t="s">
        <v>87</v>
      </c>
      <c r="G10" s="141">
        <f t="shared" si="1"/>
        <v>98.269360269360263</v>
      </c>
      <c r="H10" s="171">
        <f t="shared" si="1"/>
        <v>94.382154882154879</v>
      </c>
      <c r="I10" s="91">
        <f t="shared" si="1"/>
        <v>96.880471380471377</v>
      </c>
      <c r="J10" s="172">
        <f t="shared" si="1"/>
        <v>99.388888888888886</v>
      </c>
      <c r="K10" s="91">
        <f t="shared" si="1"/>
        <v>99.388888888888886</v>
      </c>
      <c r="L10" s="141">
        <f t="shared" si="1"/>
        <v>98.508417508417494</v>
      </c>
      <c r="M10" s="140">
        <f t="shared" si="1"/>
        <v>89.119528619528637</v>
      </c>
      <c r="N10" s="91">
        <f t="shared" si="1"/>
        <v>89.119528619528637</v>
      </c>
      <c r="O10" s="141" t="s">
        <v>31</v>
      </c>
      <c r="P10" s="140">
        <f t="shared" si="1"/>
        <v>99</v>
      </c>
      <c r="Q10" s="91">
        <f t="shared" si="1"/>
        <v>99.388888888888886</v>
      </c>
      <c r="R10" s="141">
        <f t="shared" si="1"/>
        <v>99.388888888888886</v>
      </c>
      <c r="S10" s="140">
        <f t="shared" si="1"/>
        <v>98.611111111111114</v>
      </c>
      <c r="T10" s="172">
        <f t="shared" si="1"/>
        <v>98.611111111111114</v>
      </c>
      <c r="U10" s="174">
        <f t="shared" si="1"/>
        <v>83.723905723905716</v>
      </c>
      <c r="V10" s="166">
        <f t="shared" si="1"/>
        <v>95.143097643097633</v>
      </c>
    </row>
    <row r="11" spans="1:29" s="50" customFormat="1" ht="21" customHeight="1" x14ac:dyDescent="0.25">
      <c r="A11" s="25" t="s">
        <v>66</v>
      </c>
      <c r="B11" s="60">
        <v>3</v>
      </c>
      <c r="C11" s="19">
        <f>B11/$B$14</f>
        <v>0.2</v>
      </c>
      <c r="D11" s="135"/>
      <c r="E11" s="20"/>
      <c r="F11" s="20"/>
      <c r="G11" s="134"/>
      <c r="H11" s="135"/>
      <c r="I11" s="20"/>
      <c r="J11" s="20"/>
      <c r="K11" s="20"/>
      <c r="L11" s="134"/>
      <c r="M11" s="135">
        <v>33</v>
      </c>
      <c r="N11" s="20">
        <v>33</v>
      </c>
      <c r="O11" s="134"/>
      <c r="P11" s="135">
        <v>100</v>
      </c>
      <c r="Q11" s="20">
        <v>100</v>
      </c>
      <c r="R11" s="134">
        <v>100</v>
      </c>
      <c r="S11" s="135"/>
      <c r="T11" s="15">
        <v>100</v>
      </c>
      <c r="U11" s="134">
        <v>0</v>
      </c>
      <c r="V11" s="167">
        <v>100</v>
      </c>
    </row>
    <row r="12" spans="1:29" s="50" customFormat="1" ht="18.75" customHeight="1" x14ac:dyDescent="0.25">
      <c r="A12" s="25" t="s">
        <v>67</v>
      </c>
      <c r="B12" s="60">
        <v>7</v>
      </c>
      <c r="C12" s="19">
        <f t="shared" ref="C12:C13" si="2">B12/$B$14</f>
        <v>0.46666666666666667</v>
      </c>
      <c r="D12" s="135"/>
      <c r="E12" s="20"/>
      <c r="F12" s="20"/>
      <c r="G12" s="134"/>
      <c r="H12" s="135"/>
      <c r="I12" s="15"/>
      <c r="J12" s="20"/>
      <c r="K12" s="20"/>
      <c r="L12" s="134"/>
      <c r="M12" s="135">
        <v>71</v>
      </c>
      <c r="N12" s="20">
        <v>71</v>
      </c>
      <c r="O12" s="134"/>
      <c r="P12" s="135">
        <v>86</v>
      </c>
      <c r="Q12" s="20">
        <v>100</v>
      </c>
      <c r="R12" s="134">
        <v>100</v>
      </c>
      <c r="S12" s="133"/>
      <c r="T12" s="20">
        <v>100</v>
      </c>
      <c r="U12" s="134">
        <v>43</v>
      </c>
      <c r="V12" s="168">
        <v>86</v>
      </c>
    </row>
    <row r="13" spans="1:29" s="24" customFormat="1" ht="19.5" customHeight="1" x14ac:dyDescent="0.25">
      <c r="A13" s="25" t="s">
        <v>81</v>
      </c>
      <c r="B13" s="30">
        <v>5</v>
      </c>
      <c r="C13" s="19">
        <f t="shared" si="2"/>
        <v>0.33333333333333331</v>
      </c>
      <c r="D13" s="155"/>
      <c r="E13" s="54"/>
      <c r="F13" s="20"/>
      <c r="G13" s="134"/>
      <c r="H13" s="135"/>
      <c r="I13" s="20"/>
      <c r="J13" s="20"/>
      <c r="K13" s="20"/>
      <c r="L13" s="134"/>
      <c r="M13" s="135">
        <v>50</v>
      </c>
      <c r="N13" s="20">
        <v>67</v>
      </c>
      <c r="O13" s="134"/>
      <c r="P13" s="135">
        <v>86</v>
      </c>
      <c r="Q13" s="20">
        <v>83</v>
      </c>
      <c r="R13" s="134">
        <v>100</v>
      </c>
      <c r="S13" s="135"/>
      <c r="T13" s="20">
        <v>100</v>
      </c>
      <c r="U13" s="134">
        <v>50</v>
      </c>
      <c r="V13" s="167">
        <v>83</v>
      </c>
    </row>
    <row r="14" spans="1:29" s="109" customFormat="1" ht="19.5" customHeight="1" x14ac:dyDescent="0.25">
      <c r="A14" s="59" t="s">
        <v>95</v>
      </c>
      <c r="B14" s="30">
        <f>SUM(B11:B13)</f>
        <v>15</v>
      </c>
      <c r="C14" s="152"/>
      <c r="D14" s="156"/>
      <c r="E14" s="63"/>
      <c r="F14" s="30"/>
      <c r="G14" s="157"/>
      <c r="H14" s="158"/>
      <c r="I14" s="30"/>
      <c r="J14" s="30"/>
      <c r="K14" s="30"/>
      <c r="L14" s="157"/>
      <c r="M14" s="140">
        <f>(M11*$C$11)+(M12*$C$12)+(M13*$C$13)</f>
        <v>56.4</v>
      </c>
      <c r="N14" s="91">
        <f>(N11*$C$11)+(N12*$C$12)+(N13*$C$13)</f>
        <v>62.066666666666663</v>
      </c>
      <c r="O14" s="134"/>
      <c r="P14" s="140">
        <f t="shared" ref="P14:R14" si="3">(P11*$C$11)+(P12*$C$12)+(P13*$C$13)</f>
        <v>88.8</v>
      </c>
      <c r="Q14" s="94">
        <f t="shared" si="3"/>
        <v>94.333333333333314</v>
      </c>
      <c r="R14" s="173">
        <f t="shared" si="3"/>
        <v>99.999999999999986</v>
      </c>
      <c r="S14" s="158"/>
      <c r="T14" s="172">
        <f t="shared" ref="T14:V14" si="4">(T11*$C$11)+(T12*$C$12)+(T13*$C$13)</f>
        <v>99.999999999999986</v>
      </c>
      <c r="U14" s="148">
        <f t="shared" si="4"/>
        <v>36.733333333333334</v>
      </c>
      <c r="V14" s="169">
        <f t="shared" si="4"/>
        <v>87.8</v>
      </c>
    </row>
    <row r="15" spans="1:29" ht="22.5" customHeight="1" x14ac:dyDescent="0.25">
      <c r="A15" s="25" t="s">
        <v>68</v>
      </c>
      <c r="B15" s="60">
        <v>22</v>
      </c>
      <c r="C15" s="22">
        <f>B15/$B$18</f>
        <v>0.25882352941176473</v>
      </c>
      <c r="D15" s="135">
        <v>88</v>
      </c>
      <c r="E15" s="20"/>
      <c r="F15" s="20" t="s">
        <v>31</v>
      </c>
      <c r="G15" s="134">
        <v>100</v>
      </c>
      <c r="H15" s="135">
        <v>100</v>
      </c>
      <c r="I15" s="20">
        <v>83</v>
      </c>
      <c r="J15" s="20">
        <v>100</v>
      </c>
      <c r="K15" s="20">
        <v>100</v>
      </c>
      <c r="L15" s="134">
        <v>96</v>
      </c>
      <c r="M15" s="135">
        <v>96</v>
      </c>
      <c r="N15" s="20">
        <v>100</v>
      </c>
      <c r="O15" s="134"/>
      <c r="P15" s="135">
        <v>100</v>
      </c>
      <c r="Q15" s="20">
        <v>100</v>
      </c>
      <c r="R15" s="134">
        <v>100</v>
      </c>
      <c r="S15" s="135">
        <v>100</v>
      </c>
      <c r="T15" s="20">
        <v>43</v>
      </c>
      <c r="U15" s="134">
        <v>92</v>
      </c>
      <c r="V15" s="167">
        <v>96</v>
      </c>
      <c r="X15" s="294" t="s">
        <v>80</v>
      </c>
      <c r="Y15" s="294"/>
      <c r="Z15" s="294"/>
      <c r="AA15" s="294"/>
      <c r="AB15" s="294"/>
      <c r="AC15" s="294"/>
    </row>
    <row r="16" spans="1:29" ht="22.5" customHeight="1" x14ac:dyDescent="0.25">
      <c r="A16" s="25" t="s">
        <v>69</v>
      </c>
      <c r="B16" s="60">
        <v>37</v>
      </c>
      <c r="C16" s="22">
        <f t="shared" ref="C16:C17" si="5">B16/$B$18</f>
        <v>0.43529411764705883</v>
      </c>
      <c r="D16" s="135">
        <v>89</v>
      </c>
      <c r="E16" s="20"/>
      <c r="F16" s="20"/>
      <c r="G16" s="134">
        <v>97</v>
      </c>
      <c r="H16" s="135">
        <v>97</v>
      </c>
      <c r="I16" s="20">
        <v>95</v>
      </c>
      <c r="J16" s="20">
        <v>97</v>
      </c>
      <c r="K16" s="20">
        <v>97</v>
      </c>
      <c r="L16" s="134">
        <v>100</v>
      </c>
      <c r="M16" s="135">
        <v>97</v>
      </c>
      <c r="N16" s="20">
        <v>97</v>
      </c>
      <c r="O16" s="134"/>
      <c r="P16" s="135">
        <v>97</v>
      </c>
      <c r="Q16" s="20">
        <v>97</v>
      </c>
      <c r="R16" s="134">
        <v>100</v>
      </c>
      <c r="S16" s="135">
        <v>97</v>
      </c>
      <c r="T16" s="20">
        <v>62</v>
      </c>
      <c r="U16" s="134">
        <v>97</v>
      </c>
      <c r="V16" s="167">
        <v>97</v>
      </c>
      <c r="X16" s="55"/>
      <c r="Y16" s="56"/>
    </row>
    <row r="17" spans="1:30" ht="22.5" customHeight="1" x14ac:dyDescent="0.25">
      <c r="A17" s="25" t="s">
        <v>70</v>
      </c>
      <c r="B17" s="60">
        <v>26</v>
      </c>
      <c r="C17" s="22">
        <f t="shared" si="5"/>
        <v>0.30588235294117649</v>
      </c>
      <c r="D17" s="135">
        <v>85</v>
      </c>
      <c r="E17" s="20"/>
      <c r="F17" s="20"/>
      <c r="G17" s="134">
        <v>100</v>
      </c>
      <c r="H17" s="135">
        <v>100</v>
      </c>
      <c r="I17" s="20">
        <v>92</v>
      </c>
      <c r="J17" s="20">
        <v>100</v>
      </c>
      <c r="K17" s="20">
        <v>100</v>
      </c>
      <c r="L17" s="134">
        <v>100</v>
      </c>
      <c r="M17" s="135">
        <v>96</v>
      </c>
      <c r="N17" s="20">
        <v>100</v>
      </c>
      <c r="O17" s="134"/>
      <c r="P17" s="135">
        <v>100</v>
      </c>
      <c r="Q17" s="20">
        <v>100</v>
      </c>
      <c r="R17" s="134">
        <v>100</v>
      </c>
      <c r="S17" s="135">
        <v>100</v>
      </c>
      <c r="T17" s="20">
        <v>48</v>
      </c>
      <c r="U17" s="134">
        <v>96</v>
      </c>
      <c r="V17" s="167">
        <v>96</v>
      </c>
      <c r="X17" s="55"/>
      <c r="Y17" s="56"/>
    </row>
    <row r="18" spans="1:30" ht="22.5" customHeight="1" x14ac:dyDescent="0.25">
      <c r="A18" s="21" t="s">
        <v>96</v>
      </c>
      <c r="B18" s="60">
        <f>SUM(B15:B17)</f>
        <v>85</v>
      </c>
      <c r="C18" s="22"/>
      <c r="D18" s="140">
        <f>(D15*$C$15)+(D16*$C$16)+(D17*$C$17)</f>
        <v>87.517647058823528</v>
      </c>
      <c r="E18" s="30"/>
      <c r="F18" s="20" t="s">
        <v>87</v>
      </c>
      <c r="G18" s="141">
        <f t="shared" ref="G18:N18" si="6">(G15*$C$15)+(G16*$C$16)+(G17*$C$17)</f>
        <v>98.694117647058832</v>
      </c>
      <c r="H18" s="171">
        <f t="shared" si="6"/>
        <v>98.694117647058832</v>
      </c>
      <c r="I18" s="172">
        <f t="shared" si="6"/>
        <v>90.976470588235301</v>
      </c>
      <c r="J18" s="172">
        <f t="shared" si="6"/>
        <v>98.694117647058832</v>
      </c>
      <c r="K18" s="172">
        <f t="shared" si="6"/>
        <v>98.694117647058832</v>
      </c>
      <c r="L18" s="141">
        <f t="shared" si="6"/>
        <v>98.964705882352945</v>
      </c>
      <c r="M18" s="140">
        <f t="shared" si="6"/>
        <v>96.435294117647061</v>
      </c>
      <c r="N18" s="91">
        <f t="shared" si="6"/>
        <v>98.694117647058832</v>
      </c>
      <c r="O18" s="134"/>
      <c r="P18" s="140">
        <f t="shared" ref="P18:T18" si="7">(P15*$C$15)+(P16*$C$16)+(P17*$C$17)</f>
        <v>98.694117647058832</v>
      </c>
      <c r="Q18" s="91">
        <f t="shared" si="7"/>
        <v>98.694117647058832</v>
      </c>
      <c r="R18" s="141">
        <f t="shared" si="7"/>
        <v>100.00000000000001</v>
      </c>
      <c r="S18" s="140">
        <f t="shared" si="7"/>
        <v>98.694117647058832</v>
      </c>
      <c r="T18" s="175">
        <f t="shared" si="7"/>
        <v>52.8</v>
      </c>
      <c r="U18" s="173">
        <f>(U15*$C$15)+(U16*$C$16)+(U17*$C$17)</f>
        <v>95.4</v>
      </c>
      <c r="V18" s="166">
        <f>(V15*$C$15)+(V16*$C$16)+(V17*$C$17)</f>
        <v>96.435294117647061</v>
      </c>
      <c r="X18" s="55"/>
      <c r="Y18" s="56"/>
    </row>
    <row r="19" spans="1:30" ht="24" customHeight="1" x14ac:dyDescent="0.25">
      <c r="A19" s="59" t="s">
        <v>85</v>
      </c>
      <c r="B19" s="60">
        <v>1</v>
      </c>
      <c r="C19" s="112"/>
      <c r="D19" s="158"/>
      <c r="E19" s="30"/>
      <c r="F19" s="30"/>
      <c r="G19" s="157"/>
      <c r="H19" s="158"/>
      <c r="I19" s="30"/>
      <c r="J19" s="30"/>
      <c r="K19" s="30"/>
      <c r="L19" s="157"/>
      <c r="M19" s="158"/>
      <c r="N19" s="30"/>
      <c r="O19" s="157"/>
      <c r="P19" s="176">
        <v>100</v>
      </c>
      <c r="Q19" s="30"/>
      <c r="R19" s="177">
        <v>100</v>
      </c>
      <c r="S19" s="162"/>
      <c r="T19" s="64"/>
      <c r="U19" s="163"/>
      <c r="V19" s="170"/>
      <c r="Y19" s="57"/>
      <c r="Z19" s="57"/>
    </row>
    <row r="20" spans="1:30" ht="20.25" customHeight="1" x14ac:dyDescent="0.25">
      <c r="A20" s="25" t="s">
        <v>76</v>
      </c>
      <c r="B20" s="60">
        <v>10</v>
      </c>
      <c r="C20" s="22">
        <f>B20/$B$23</f>
        <v>0.30303030303030304</v>
      </c>
      <c r="D20" s="135">
        <v>80</v>
      </c>
      <c r="E20" s="20">
        <v>80</v>
      </c>
      <c r="F20" s="20"/>
      <c r="G20" s="134">
        <v>100</v>
      </c>
      <c r="H20" s="135">
        <v>90</v>
      </c>
      <c r="I20" s="20">
        <v>100</v>
      </c>
      <c r="J20" s="20">
        <v>100</v>
      </c>
      <c r="K20" s="20">
        <v>100</v>
      </c>
      <c r="L20" s="134">
        <v>90</v>
      </c>
      <c r="M20" s="135">
        <v>90</v>
      </c>
      <c r="N20" s="20">
        <v>90</v>
      </c>
      <c r="O20" s="134"/>
      <c r="P20" s="135">
        <v>100</v>
      </c>
      <c r="Q20" s="20" t="s">
        <v>31</v>
      </c>
      <c r="R20" s="134">
        <v>100</v>
      </c>
      <c r="S20" s="133">
        <v>90</v>
      </c>
      <c r="T20" s="15"/>
      <c r="U20" s="142">
        <v>80</v>
      </c>
      <c r="V20" s="168">
        <v>80</v>
      </c>
      <c r="Y20" s="57"/>
      <c r="Z20" s="57"/>
    </row>
    <row r="21" spans="1:30" s="24" customFormat="1" ht="18.75" customHeight="1" x14ac:dyDescent="0.25">
      <c r="A21" s="25" t="s">
        <v>77</v>
      </c>
      <c r="B21" s="60">
        <v>13</v>
      </c>
      <c r="C21" s="22">
        <f t="shared" ref="C21:C22" si="8">B21/$B$23</f>
        <v>0.39393939393939392</v>
      </c>
      <c r="D21" s="135">
        <v>93</v>
      </c>
      <c r="E21" s="20">
        <v>86</v>
      </c>
      <c r="F21" s="20"/>
      <c r="G21" s="134">
        <v>100</v>
      </c>
      <c r="H21" s="135">
        <v>93</v>
      </c>
      <c r="I21" s="20">
        <v>100</v>
      </c>
      <c r="J21" s="20">
        <v>100</v>
      </c>
      <c r="K21" s="20">
        <v>100</v>
      </c>
      <c r="L21" s="134">
        <v>100</v>
      </c>
      <c r="M21" s="135">
        <v>86</v>
      </c>
      <c r="N21" s="20">
        <v>86</v>
      </c>
      <c r="O21" s="134"/>
      <c r="P21" s="135">
        <v>100</v>
      </c>
      <c r="Q21" s="20"/>
      <c r="R21" s="134">
        <v>100</v>
      </c>
      <c r="S21" s="135">
        <v>100</v>
      </c>
      <c r="T21" s="20" t="s">
        <v>31</v>
      </c>
      <c r="U21" s="134">
        <v>79</v>
      </c>
      <c r="V21" s="167">
        <v>86</v>
      </c>
      <c r="Y21" s="58"/>
      <c r="Z21" s="58"/>
    </row>
    <row r="22" spans="1:30" ht="24.95" customHeight="1" x14ac:dyDescent="0.25">
      <c r="A22" s="25" t="s">
        <v>78</v>
      </c>
      <c r="B22" s="60">
        <v>10</v>
      </c>
      <c r="C22" s="22">
        <f t="shared" si="8"/>
        <v>0.30303030303030304</v>
      </c>
      <c r="D22" s="135">
        <v>100</v>
      </c>
      <c r="E22" s="20">
        <v>91</v>
      </c>
      <c r="F22" s="20"/>
      <c r="G22" s="134">
        <v>100</v>
      </c>
      <c r="H22" s="135">
        <v>100</v>
      </c>
      <c r="I22" s="20">
        <v>100</v>
      </c>
      <c r="J22" s="20">
        <v>100</v>
      </c>
      <c r="K22" s="20">
        <v>100</v>
      </c>
      <c r="L22" s="134">
        <v>100</v>
      </c>
      <c r="M22" s="135">
        <v>100</v>
      </c>
      <c r="N22" s="20">
        <v>100</v>
      </c>
      <c r="O22" s="134"/>
      <c r="P22" s="135">
        <v>100</v>
      </c>
      <c r="Q22" s="20"/>
      <c r="R22" s="134">
        <v>100</v>
      </c>
      <c r="S22" s="135">
        <v>91</v>
      </c>
      <c r="T22" s="20" t="s">
        <v>31</v>
      </c>
      <c r="U22" s="134">
        <v>91</v>
      </c>
      <c r="V22" s="167">
        <v>91</v>
      </c>
      <c r="X22" s="42" t="s">
        <v>79</v>
      </c>
    </row>
    <row r="23" spans="1:30" s="61" customFormat="1" ht="19.5" customHeight="1" x14ac:dyDescent="0.25">
      <c r="A23" s="21" t="s">
        <v>97</v>
      </c>
      <c r="B23" s="60">
        <f>SUM(B20:B22)</f>
        <v>33</v>
      </c>
      <c r="C23" s="22"/>
      <c r="D23" s="140">
        <f t="shared" ref="D23:R23" si="9">(D20*$C$20)+(D21*$C$21)+(D22*$C$22)</f>
        <v>91.181818181818187</v>
      </c>
      <c r="E23" s="91">
        <f t="shared" si="9"/>
        <v>85.696969696969688</v>
      </c>
      <c r="F23" s="91" t="s">
        <v>87</v>
      </c>
      <c r="G23" s="141">
        <f t="shared" si="9"/>
        <v>100</v>
      </c>
      <c r="H23" s="171">
        <f t="shared" si="9"/>
        <v>94.212121212121218</v>
      </c>
      <c r="I23" s="172">
        <f t="shared" si="9"/>
        <v>100</v>
      </c>
      <c r="J23" s="172">
        <f t="shared" si="9"/>
        <v>100</v>
      </c>
      <c r="K23" s="172">
        <f t="shared" si="9"/>
        <v>100</v>
      </c>
      <c r="L23" s="141">
        <f t="shared" si="9"/>
        <v>96.969696969696969</v>
      </c>
      <c r="M23" s="140">
        <f t="shared" si="9"/>
        <v>91.454545454545453</v>
      </c>
      <c r="N23" s="91">
        <f t="shared" si="9"/>
        <v>91.454545454545453</v>
      </c>
      <c r="O23" s="141" t="s">
        <v>31</v>
      </c>
      <c r="P23" s="140">
        <f t="shared" si="9"/>
        <v>100</v>
      </c>
      <c r="Q23" s="91" t="s">
        <v>31</v>
      </c>
      <c r="R23" s="141">
        <f t="shared" si="9"/>
        <v>100</v>
      </c>
      <c r="S23" s="140">
        <f>(S20*$C$20)+(S21*$C$21)+(S22*$C$22)</f>
        <v>94.242424242424235</v>
      </c>
      <c r="T23" s="175" t="s">
        <v>90</v>
      </c>
      <c r="U23" s="141">
        <f t="shared" ref="U23:V23" si="10">(U20*$C$20)+(U21*$C$21)+(U22*$C$22)</f>
        <v>82.939393939393938</v>
      </c>
      <c r="V23" s="166">
        <f t="shared" si="10"/>
        <v>85.696969696969688</v>
      </c>
    </row>
    <row r="24" spans="1:30" s="24" customFormat="1" ht="24.95" customHeight="1" x14ac:dyDescent="0.25">
      <c r="A24" s="21" t="s">
        <v>38</v>
      </c>
      <c r="B24" s="60"/>
      <c r="C24" s="22"/>
      <c r="D24" s="135"/>
      <c r="E24" s="20"/>
      <c r="F24" s="20"/>
      <c r="G24" s="134"/>
      <c r="H24" s="135"/>
      <c r="I24" s="20"/>
      <c r="J24" s="58"/>
      <c r="K24" s="58"/>
      <c r="L24" s="161"/>
      <c r="M24" s="88"/>
      <c r="N24" s="20"/>
      <c r="O24" s="134"/>
      <c r="P24" s="135"/>
      <c r="Q24" s="20"/>
      <c r="R24" s="134"/>
      <c r="S24" s="135"/>
      <c r="T24" s="20"/>
      <c r="U24" s="134"/>
      <c r="V24" s="167"/>
    </row>
    <row r="25" spans="1:30" ht="24.95" customHeight="1" x14ac:dyDescent="0.25">
      <c r="A25" s="25" t="s">
        <v>39</v>
      </c>
      <c r="B25" s="60"/>
      <c r="C25" s="22"/>
      <c r="D25" s="135"/>
      <c r="E25" s="20"/>
      <c r="F25" s="20"/>
      <c r="G25" s="134"/>
      <c r="H25" s="135"/>
      <c r="I25" s="20"/>
      <c r="J25" s="20"/>
      <c r="K25" s="20"/>
      <c r="L25" s="134"/>
      <c r="M25" s="135"/>
      <c r="N25" s="20"/>
      <c r="O25" s="134"/>
      <c r="P25" s="135"/>
      <c r="Q25" s="20"/>
      <c r="R25" s="134"/>
      <c r="S25" s="135"/>
      <c r="T25" s="20"/>
      <c r="U25" s="134"/>
      <c r="V25" s="167"/>
    </row>
    <row r="26" spans="1:30" ht="24.95" customHeight="1" x14ac:dyDescent="0.25">
      <c r="A26" s="25" t="s">
        <v>40</v>
      </c>
      <c r="B26" s="60"/>
      <c r="C26" s="22"/>
      <c r="D26" s="135"/>
      <c r="E26" s="20"/>
      <c r="F26" s="20"/>
      <c r="G26" s="134"/>
      <c r="H26" s="135"/>
      <c r="I26" s="20"/>
      <c r="J26" s="20"/>
      <c r="K26" s="20"/>
      <c r="L26" s="134"/>
      <c r="M26" s="135"/>
      <c r="N26" s="20"/>
      <c r="O26" s="134"/>
      <c r="P26" s="135"/>
      <c r="Q26" s="20"/>
      <c r="R26" s="134"/>
      <c r="S26" s="135"/>
      <c r="T26" s="20"/>
      <c r="U26" s="134"/>
      <c r="V26" s="167"/>
    </row>
    <row r="27" spans="1:30" s="61" customFormat="1" ht="24.95" customHeight="1" x14ac:dyDescent="0.25">
      <c r="A27" s="25" t="s">
        <v>72</v>
      </c>
      <c r="B27" s="60">
        <v>10</v>
      </c>
      <c r="C27" s="22">
        <f>B27/$B$30</f>
        <v>0.24390243902439024</v>
      </c>
      <c r="D27" s="155"/>
      <c r="E27" s="20"/>
      <c r="F27" s="20"/>
      <c r="G27" s="134">
        <v>100</v>
      </c>
      <c r="H27" s="135"/>
      <c r="I27" s="20"/>
      <c r="J27" s="15"/>
      <c r="K27" s="20">
        <v>100</v>
      </c>
      <c r="L27" s="134">
        <v>90</v>
      </c>
      <c r="M27" s="135">
        <v>100</v>
      </c>
      <c r="N27" s="20">
        <v>100</v>
      </c>
      <c r="O27" s="134"/>
      <c r="P27" s="135"/>
      <c r="Q27" s="20">
        <v>90</v>
      </c>
      <c r="R27" s="134">
        <v>100</v>
      </c>
      <c r="S27" s="135">
        <v>90</v>
      </c>
      <c r="T27" s="20"/>
      <c r="U27" s="134"/>
      <c r="V27" s="167">
        <v>100</v>
      </c>
      <c r="Z27" s="62"/>
    </row>
    <row r="28" spans="1:30" s="61" customFormat="1" ht="24.95" customHeight="1" x14ac:dyDescent="0.25">
      <c r="A28" s="25" t="s">
        <v>73</v>
      </c>
      <c r="B28" s="60">
        <v>15</v>
      </c>
      <c r="C28" s="22">
        <f t="shared" ref="C28:C29" si="11">B28/$B$30</f>
        <v>0.36585365853658536</v>
      </c>
      <c r="D28" s="155"/>
      <c r="E28" s="20"/>
      <c r="F28" s="20"/>
      <c r="G28" s="134">
        <v>100</v>
      </c>
      <c r="H28" s="135"/>
      <c r="I28" s="20"/>
      <c r="J28" s="15"/>
      <c r="K28" s="20">
        <v>100</v>
      </c>
      <c r="L28" s="134">
        <v>94</v>
      </c>
      <c r="M28" s="135">
        <v>81</v>
      </c>
      <c r="N28" s="20">
        <v>81</v>
      </c>
      <c r="O28" s="134"/>
      <c r="P28" s="135"/>
      <c r="Q28" s="20">
        <v>88</v>
      </c>
      <c r="R28" s="134">
        <v>94</v>
      </c>
      <c r="S28" s="135">
        <v>81</v>
      </c>
      <c r="T28" s="20"/>
      <c r="U28" s="134"/>
      <c r="V28" s="167">
        <v>75</v>
      </c>
    </row>
    <row r="29" spans="1:30" s="61" customFormat="1" ht="24.95" customHeight="1" x14ac:dyDescent="0.25">
      <c r="A29" s="25" t="s">
        <v>74</v>
      </c>
      <c r="B29" s="60">
        <v>16</v>
      </c>
      <c r="C29" s="22">
        <f t="shared" si="11"/>
        <v>0.3902439024390244</v>
      </c>
      <c r="D29" s="155"/>
      <c r="E29" s="20"/>
      <c r="F29" s="20"/>
      <c r="G29" s="134">
        <v>100</v>
      </c>
      <c r="H29" s="135"/>
      <c r="I29" s="20"/>
      <c r="J29" s="15"/>
      <c r="K29" s="20">
        <v>100</v>
      </c>
      <c r="L29" s="134">
        <v>100</v>
      </c>
      <c r="M29" s="135">
        <v>82</v>
      </c>
      <c r="N29" s="20">
        <v>82</v>
      </c>
      <c r="O29" s="134"/>
      <c r="P29" s="135"/>
      <c r="Q29" s="20">
        <v>94</v>
      </c>
      <c r="R29" s="134">
        <v>100</v>
      </c>
      <c r="S29" s="135">
        <v>100</v>
      </c>
      <c r="T29" s="20"/>
      <c r="U29" s="134"/>
      <c r="V29" s="167">
        <v>82</v>
      </c>
    </row>
    <row r="30" spans="1:30" s="61" customFormat="1" ht="21" customHeight="1" x14ac:dyDescent="0.25">
      <c r="A30" s="59" t="s">
        <v>98</v>
      </c>
      <c r="B30" s="60">
        <f>SUM(B27:B29)</f>
        <v>41</v>
      </c>
      <c r="C30" s="112"/>
      <c r="D30" s="180"/>
      <c r="E30" s="181"/>
      <c r="F30" s="181"/>
      <c r="G30" s="182">
        <v>100</v>
      </c>
      <c r="H30" s="183"/>
      <c r="I30" s="181"/>
      <c r="J30" s="181"/>
      <c r="K30" s="184">
        <v>100</v>
      </c>
      <c r="L30" s="182">
        <f>(L27*$C$27)+(L28*$C$28)+(L29*$C$29)</f>
        <v>95.365853658536594</v>
      </c>
      <c r="M30" s="185">
        <f t="shared" ref="M30:N30" si="12">(M27*$C$27)+(M28*$C$28)+(M29*$C$29)</f>
        <v>86.024390243902445</v>
      </c>
      <c r="N30" s="186">
        <f t="shared" si="12"/>
        <v>86.024390243902445</v>
      </c>
      <c r="O30" s="187"/>
      <c r="P30" s="188"/>
      <c r="Q30" s="181">
        <f t="shared" ref="Q30:S30" si="13">(Q27*$C$27)+(Q28*$C$28)+(Q29*$C$29)</f>
        <v>90.829268292682926</v>
      </c>
      <c r="R30" s="189">
        <f t="shared" si="13"/>
        <v>97.804878048780495</v>
      </c>
      <c r="S30" s="190">
        <f t="shared" si="13"/>
        <v>90.609756097560961</v>
      </c>
      <c r="T30" s="181"/>
      <c r="U30" s="191"/>
      <c r="V30" s="192">
        <f>(V27*$C$27)+(V28*$C$28)+(V29*$C$29)</f>
        <v>83.829268292682926</v>
      </c>
    </row>
    <row r="31" spans="1:30" s="61" customFormat="1" ht="19.5" customHeight="1" x14ac:dyDescent="0.25">
      <c r="A31" s="279" t="s">
        <v>75</v>
      </c>
      <c r="B31" s="280">
        <v>18</v>
      </c>
      <c r="D31" s="63"/>
      <c r="E31" s="63"/>
      <c r="F31" s="63"/>
      <c r="G31" s="63"/>
      <c r="H31" s="63"/>
      <c r="I31" s="63"/>
      <c r="J31" s="63"/>
      <c r="K31" s="63"/>
      <c r="L31" s="193"/>
      <c r="M31" s="193"/>
      <c r="N31" s="193"/>
      <c r="O31" s="178"/>
      <c r="P31" s="63"/>
      <c r="Q31" s="63"/>
      <c r="R31" s="63"/>
      <c r="S31" s="63"/>
      <c r="T31" s="63"/>
      <c r="U31" s="193"/>
      <c r="V31" s="193"/>
    </row>
    <row r="32" spans="1:30" ht="18" customHeight="1" x14ac:dyDescent="0.25">
      <c r="A32" s="279"/>
      <c r="B32" s="281"/>
      <c r="C32" s="65"/>
      <c r="D32" s="277" t="s">
        <v>93</v>
      </c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179"/>
      <c r="X32" s="66"/>
      <c r="Y32" s="66"/>
      <c r="Z32" s="66"/>
      <c r="AA32" s="66"/>
      <c r="AB32" s="66"/>
      <c r="AC32" s="66"/>
      <c r="AD32" s="41"/>
    </row>
    <row r="33" spans="1:30" ht="13.5" customHeight="1" x14ac:dyDescent="0.25">
      <c r="A33" s="205"/>
      <c r="B33" s="285"/>
      <c r="C33" s="286"/>
      <c r="D33" s="286"/>
      <c r="E33" s="286"/>
      <c r="F33" s="286"/>
      <c r="G33" s="286"/>
      <c r="H33" s="286"/>
      <c r="I33" s="286"/>
      <c r="J33" s="286"/>
      <c r="K33" s="286"/>
      <c r="L33" s="287"/>
      <c r="M33" s="67"/>
      <c r="N33" s="67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70"/>
      <c r="Z33" s="71"/>
      <c r="AA33" s="71"/>
      <c r="AB33" s="71"/>
      <c r="AC33" s="71"/>
      <c r="AD33" s="41"/>
    </row>
    <row r="34" spans="1:30" ht="12.75" customHeight="1" x14ac:dyDescent="0.25">
      <c r="A34" s="71"/>
      <c r="B34" s="288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90"/>
      <c r="N34" s="67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70"/>
      <c r="Z34" s="71"/>
      <c r="AA34" s="71"/>
      <c r="AB34" s="71"/>
      <c r="AC34" s="71"/>
      <c r="AD34" s="41"/>
    </row>
    <row r="35" spans="1:30" ht="33" customHeight="1" x14ac:dyDescent="0.25">
      <c r="A35" s="72"/>
      <c r="B35" s="288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90"/>
      <c r="N35" s="73"/>
      <c r="O35" s="74"/>
      <c r="P35" s="291"/>
      <c r="Q35" s="292"/>
      <c r="R35" s="292"/>
      <c r="S35" s="292"/>
      <c r="T35" s="292"/>
      <c r="U35" s="292"/>
      <c r="V35" s="292"/>
      <c r="W35" s="292"/>
      <c r="X35" s="292"/>
      <c r="Y35" s="293"/>
      <c r="Z35" s="74"/>
      <c r="AA35" s="74"/>
      <c r="AB35" s="74"/>
      <c r="AC35" s="74"/>
      <c r="AD35" s="41"/>
    </row>
    <row r="36" spans="1:30" ht="14.25" customHeight="1" x14ac:dyDescent="0.25">
      <c r="A36" s="75"/>
      <c r="B36" s="73"/>
      <c r="C36" s="73"/>
      <c r="D36" s="73"/>
      <c r="E36" s="76"/>
      <c r="F36" s="76"/>
      <c r="G36" s="71"/>
      <c r="H36" s="76"/>
      <c r="I36" s="76"/>
      <c r="J36" s="76"/>
      <c r="K36" s="76"/>
      <c r="L36" s="77"/>
      <c r="M36" s="77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1"/>
      <c r="AD36" s="41"/>
    </row>
    <row r="37" spans="1:30" ht="18" customHeight="1" x14ac:dyDescent="0.25">
      <c r="A37" s="75"/>
      <c r="B37" s="73"/>
      <c r="C37" s="73"/>
      <c r="D37" s="73"/>
      <c r="E37" s="76"/>
      <c r="F37" s="76"/>
      <c r="G37" s="71"/>
      <c r="H37" s="76"/>
      <c r="I37" s="76"/>
      <c r="J37" s="76"/>
      <c r="K37" s="76"/>
      <c r="L37" s="77"/>
      <c r="M37" s="77"/>
      <c r="N37" s="76"/>
      <c r="O37" s="76"/>
      <c r="P37" s="282"/>
      <c r="Q37" s="283"/>
      <c r="R37" s="283"/>
      <c r="S37" s="283"/>
      <c r="T37" s="283"/>
      <c r="U37" s="283"/>
      <c r="V37" s="283"/>
      <c r="W37" s="283"/>
      <c r="X37" s="283"/>
      <c r="Y37" s="284"/>
      <c r="Z37" s="76"/>
      <c r="AA37" s="76"/>
      <c r="AB37" s="76"/>
      <c r="AC37" s="71"/>
      <c r="AD37" s="41"/>
    </row>
    <row r="38" spans="1:30" ht="14.25" customHeight="1" x14ac:dyDescent="0.25">
      <c r="A38" s="75"/>
      <c r="B38" s="73"/>
      <c r="C38" s="73"/>
      <c r="D38" s="73"/>
      <c r="E38" s="76"/>
      <c r="F38" s="76"/>
      <c r="G38" s="71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1"/>
      <c r="AD38" s="41"/>
    </row>
    <row r="39" spans="1:30" ht="18" customHeight="1" x14ac:dyDescent="0.25">
      <c r="A39" s="75"/>
      <c r="B39" s="73"/>
      <c r="C39" s="73"/>
      <c r="D39" s="73"/>
      <c r="E39" s="76"/>
      <c r="F39" s="76"/>
      <c r="G39" s="71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1"/>
      <c r="AD39" s="41"/>
    </row>
    <row r="40" spans="1:30" ht="14.25" customHeight="1" x14ac:dyDescent="0.25">
      <c r="A40" s="75"/>
      <c r="B40" s="73"/>
      <c r="C40" s="73"/>
      <c r="D40" s="73"/>
      <c r="E40" s="76"/>
      <c r="F40" s="76"/>
      <c r="G40" s="71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1"/>
      <c r="AD40" s="41"/>
    </row>
    <row r="41" spans="1:30" ht="18" customHeight="1" x14ac:dyDescent="0.25">
      <c r="A41" s="75"/>
      <c r="B41" s="73"/>
      <c r="C41" s="73"/>
      <c r="D41" s="73"/>
      <c r="E41" s="76"/>
      <c r="F41" s="76"/>
      <c r="G41" s="71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1"/>
      <c r="AD41" s="41"/>
    </row>
    <row r="42" spans="1:30" ht="14.25" customHeight="1" x14ac:dyDescent="0.25">
      <c r="A42" s="75"/>
      <c r="B42" s="73"/>
      <c r="C42" s="73"/>
      <c r="D42" s="73"/>
      <c r="E42" s="76"/>
      <c r="F42" s="76"/>
      <c r="G42" s="71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1"/>
      <c r="AD42" s="41"/>
    </row>
    <row r="43" spans="1:30" ht="14.25" customHeight="1" x14ac:dyDescent="0.25">
      <c r="A43" s="75"/>
      <c r="B43" s="73"/>
      <c r="C43" s="73"/>
      <c r="D43" s="73"/>
      <c r="E43" s="76"/>
      <c r="F43" s="76"/>
      <c r="G43" s="71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1"/>
      <c r="AD43" s="41"/>
    </row>
    <row r="44" spans="1:30" ht="14.25" customHeight="1" x14ac:dyDescent="0.25">
      <c r="A44" s="75"/>
      <c r="B44" s="73"/>
      <c r="C44" s="73"/>
      <c r="D44" s="73"/>
      <c r="E44" s="76"/>
      <c r="F44" s="76"/>
      <c r="G44" s="71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1"/>
      <c r="AD44" s="41"/>
    </row>
    <row r="45" spans="1:30" ht="0.75" customHeight="1" x14ac:dyDescent="0.25">
      <c r="A45" s="75"/>
      <c r="B45" s="73"/>
      <c r="C45" s="73"/>
      <c r="D45" s="73"/>
      <c r="E45" s="76"/>
      <c r="F45" s="76"/>
      <c r="G45" s="71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1"/>
      <c r="AD45" s="41"/>
    </row>
    <row r="46" spans="1:30" ht="18" customHeight="1" x14ac:dyDescent="0.25">
      <c r="A46" s="75"/>
      <c r="B46" s="73"/>
      <c r="C46" s="73"/>
      <c r="D46" s="73"/>
      <c r="E46" s="76"/>
      <c r="F46" s="76"/>
      <c r="G46" s="71"/>
      <c r="H46" s="76"/>
      <c r="I46" s="76"/>
      <c r="J46" s="76"/>
      <c r="K46" s="76"/>
      <c r="L46" s="76"/>
      <c r="M46" s="76"/>
      <c r="N46" s="76"/>
      <c r="O46" s="76"/>
      <c r="P46" s="78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1"/>
      <c r="AD46" s="41"/>
    </row>
    <row r="47" spans="1:30" ht="14.25" customHeight="1" x14ac:dyDescent="0.25">
      <c r="A47" s="75"/>
      <c r="B47" s="73"/>
      <c r="C47" s="73"/>
      <c r="D47" s="73"/>
      <c r="E47" s="76"/>
      <c r="F47" s="76"/>
      <c r="G47" s="71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1"/>
      <c r="AD47" s="41"/>
    </row>
    <row r="48" spans="1:30" ht="18" customHeight="1" x14ac:dyDescent="0.25">
      <c r="A48" s="75"/>
      <c r="B48" s="73"/>
      <c r="C48" s="73"/>
      <c r="D48" s="73"/>
      <c r="E48" s="76"/>
      <c r="F48" s="76"/>
      <c r="G48" s="71"/>
      <c r="H48" s="76"/>
      <c r="I48" s="76"/>
      <c r="J48" s="76"/>
      <c r="K48" s="76"/>
      <c r="L48" s="76"/>
      <c r="M48" s="76"/>
      <c r="N48" s="76"/>
      <c r="O48" s="76"/>
      <c r="P48" s="76"/>
      <c r="AA48" s="76"/>
      <c r="AB48" s="76"/>
      <c r="AC48" s="71"/>
      <c r="AD48" s="41"/>
    </row>
    <row r="49" spans="1:30" ht="14.25" customHeight="1" x14ac:dyDescent="0.25">
      <c r="A49" s="75"/>
      <c r="B49" s="73"/>
      <c r="C49" s="73"/>
      <c r="D49" s="73"/>
      <c r="E49" s="76"/>
      <c r="F49" s="76"/>
      <c r="G49" s="71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1"/>
      <c r="AD49" s="41"/>
    </row>
    <row r="50" spans="1:30" ht="18" customHeight="1" x14ac:dyDescent="0.25">
      <c r="A50" s="75"/>
      <c r="B50" s="73"/>
      <c r="C50" s="73"/>
      <c r="D50" s="73"/>
      <c r="E50" s="76"/>
      <c r="F50" s="76"/>
      <c r="G50" s="71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9"/>
      <c r="W50" s="79"/>
      <c r="X50" s="76"/>
      <c r="Y50" s="79"/>
      <c r="Z50" s="78"/>
      <c r="AA50" s="76"/>
      <c r="AB50" s="76"/>
      <c r="AC50" s="71"/>
      <c r="AD50" s="41"/>
    </row>
    <row r="51" spans="1:30" ht="18" customHeight="1" x14ac:dyDescent="0.25">
      <c r="A51" s="75"/>
      <c r="B51" s="73"/>
      <c r="C51" s="73"/>
      <c r="D51" s="73"/>
      <c r="E51" s="76"/>
      <c r="F51" s="76"/>
      <c r="G51" s="71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1"/>
      <c r="AD51" s="41"/>
    </row>
    <row r="52" spans="1:30" ht="12.75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41"/>
    </row>
    <row r="53" spans="1:30" ht="12.7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41"/>
    </row>
    <row r="54" spans="1:30" ht="12.7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41"/>
    </row>
    <row r="55" spans="1:30" ht="12.7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41"/>
    </row>
    <row r="56" spans="1:30" ht="12.7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</row>
  </sheetData>
  <mergeCells count="19">
    <mergeCell ref="A4:A5"/>
    <mergeCell ref="D32:V32"/>
    <mergeCell ref="A31:A32"/>
    <mergeCell ref="B31:B32"/>
    <mergeCell ref="P37:Y37"/>
    <mergeCell ref="B33:L33"/>
    <mergeCell ref="B34:M34"/>
    <mergeCell ref="B35:M35"/>
    <mergeCell ref="P35:Y35"/>
    <mergeCell ref="X15:AC15"/>
    <mergeCell ref="S4:U5"/>
    <mergeCell ref="V4:V5"/>
    <mergeCell ref="B2:I2"/>
    <mergeCell ref="B4:B6"/>
    <mergeCell ref="D4:G5"/>
    <mergeCell ref="H4:L4"/>
    <mergeCell ref="M4:O5"/>
    <mergeCell ref="J2:P2"/>
    <mergeCell ref="P4:R5"/>
  </mergeCells>
  <pageMargins left="0.7" right="0.7" top="0.75" bottom="0.75" header="0.3" footer="0.3"/>
  <pageSetup scale="91" orientation="landscape" r:id="rId1"/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G+ 2018-2020</vt:lpstr>
      <vt:lpstr>Gram - 2018-2020</vt:lpstr>
      <vt:lpstr>Sheet3</vt:lpstr>
      <vt:lpstr>'G+ 2018-2020'!Print_Area</vt:lpstr>
      <vt:lpstr>'Gram - 2018-2020'!Print_Area</vt:lpstr>
    </vt:vector>
  </TitlesOfParts>
  <Company>Lincoln Hospital Dist. #3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Merilla L. Hopkins</dc:creator>
  <cp:lastModifiedBy>Merilla L. Hopkins</cp:lastModifiedBy>
  <cp:lastPrinted>2021-02-18T23:17:25Z</cp:lastPrinted>
  <dcterms:created xsi:type="dcterms:W3CDTF">2021-02-11T21:26:17Z</dcterms:created>
  <dcterms:modified xsi:type="dcterms:W3CDTF">2021-02-23T18:18:30Z</dcterms:modified>
</cp:coreProperties>
</file>